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C50" lockStructure="1"/>
  <bookViews>
    <workbookView xWindow="10305" yWindow="-15" windowWidth="10140" windowHeight="7800" tabRatio="877"/>
  </bookViews>
  <sheets>
    <sheet name="EVALUATION RESULTS" sheetId="2" r:id="rId1"/>
    <sheet name="PROJECT" sheetId="3" r:id="rId2"/>
    <sheet name="PROCESS AND CONTEXT" sheetId="4" r:id="rId3"/>
    <sheet name="GOVERNANCE" sheetId="5" r:id="rId4"/>
    <sheet name="ENVIRONMENT" sheetId="8" r:id="rId5"/>
    <sheet name="HUMAN RIGHTS" sheetId="9" r:id="rId6"/>
    <sheet name="GENDER" sheetId="7" r:id="rId7"/>
    <sheet name="DATA" sheetId="1" state="hidden" r:id="rId8"/>
    <sheet name="LIST" sheetId="6" state="hidden" r:id="rId9"/>
  </sheets>
  <definedNames>
    <definedName name="_xlnm._FilterDatabase" localSheetId="3" hidden="1">GOVERNANCE!$A$5:$M$16</definedName>
    <definedName name="_Hlk498526551" localSheetId="8">LIST!$E$266</definedName>
    <definedName name="High">LIST!$G$4:$G$5</definedName>
    <definedName name="None">LIST!$I$4</definedName>
    <definedName name="_xlnm.Print_Area" localSheetId="0">'EVALUATION RESULTS'!$A$1:$AR$59</definedName>
    <definedName name="_xlnm.Print_Area" localSheetId="2">'PROCESS AND CONTEXT'!$A$1:$G$53</definedName>
    <definedName name="_xlnm.Print_Area" localSheetId="1">PROJECT!$A$1:$D$20</definedName>
    <definedName name="Partial">LIST!$H$4:$H$5</definedName>
    <definedName name="Partial_I">LIST!$H$4:$H$6</definedName>
  </definedNames>
  <calcPr calcId="145621"/>
</workbook>
</file>

<file path=xl/calcChain.xml><?xml version="1.0" encoding="utf-8"?>
<calcChain xmlns="http://schemas.openxmlformats.org/spreadsheetml/2006/main">
  <c r="S88" i="1" l="1"/>
  <c r="R88" i="1"/>
  <c r="G87" i="1"/>
  <c r="G86" i="1"/>
  <c r="G85" i="1"/>
  <c r="G84" i="1"/>
  <c r="G83" i="1"/>
  <c r="T70" i="1"/>
  <c r="S70" i="1"/>
  <c r="R70" i="1"/>
  <c r="G68" i="1"/>
  <c r="G67" i="1"/>
  <c r="G66" i="1"/>
  <c r="G65" i="1"/>
  <c r="T52" i="1"/>
  <c r="S52" i="1"/>
  <c r="R52" i="1"/>
  <c r="G50" i="1"/>
  <c r="S43" i="1"/>
  <c r="R43" i="1"/>
  <c r="G42" i="1"/>
  <c r="G41" i="1"/>
  <c r="G40" i="1"/>
  <c r="G39" i="1"/>
  <c r="G37" i="1"/>
  <c r="G36" i="1"/>
  <c r="G35" i="1"/>
  <c r="G34" i="1"/>
  <c r="G33" i="1"/>
  <c r="G32" i="1"/>
  <c r="K29" i="7" l="1"/>
  <c r="H29" i="7"/>
  <c r="K29" i="9"/>
  <c r="H29" i="9"/>
  <c r="K66" i="8"/>
  <c r="H66" i="8"/>
  <c r="K30" i="8"/>
  <c r="H30" i="8"/>
  <c r="K15" i="8"/>
  <c r="H15" i="8"/>
  <c r="K31" i="5"/>
  <c r="H31" i="5"/>
  <c r="H15" i="5"/>
  <c r="AC24" i="2"/>
  <c r="R24" i="2"/>
  <c r="A24" i="2"/>
  <c r="AO9" i="2"/>
  <c r="A299" i="6"/>
  <c r="B299" i="6" s="1"/>
  <c r="A290" i="6"/>
  <c r="B290" i="6" s="1"/>
  <c r="A276" i="6"/>
  <c r="B276" i="6" s="1"/>
  <c r="A261" i="6"/>
  <c r="B261" i="6" s="1"/>
  <c r="A249" i="6"/>
  <c r="B249" i="6" s="1"/>
  <c r="A232" i="6"/>
  <c r="B232" i="6" s="1"/>
  <c r="A205" i="6"/>
  <c r="B205" i="6" s="1"/>
  <c r="A192" i="6"/>
  <c r="B192" i="6" s="1"/>
  <c r="A178" i="6"/>
  <c r="B178" i="6" s="1"/>
  <c r="A159" i="6"/>
  <c r="B159" i="6" s="1"/>
  <c r="A144" i="6"/>
  <c r="B144" i="6" s="1"/>
  <c r="A125" i="6"/>
  <c r="B125" i="6" s="1"/>
  <c r="A99" i="6"/>
  <c r="B99" i="6" s="1"/>
  <c r="A86" i="6"/>
  <c r="B86" i="6" s="1"/>
  <c r="A74" i="6"/>
  <c r="B74" i="6" s="1"/>
  <c r="A61" i="6"/>
  <c r="B61" i="6" s="1"/>
  <c r="A53" i="6"/>
  <c r="B53" i="6" s="1"/>
  <c r="A41" i="6"/>
  <c r="B41" i="6" s="1"/>
  <c r="A18" i="6"/>
  <c r="B18" i="6" s="1"/>
  <c r="A5" i="6"/>
  <c r="B5" i="6" l="1"/>
  <c r="G43" i="1"/>
  <c r="G88" i="1" l="1"/>
  <c r="A20" i="2" s="1"/>
  <c r="G51" i="1"/>
  <c r="R20" i="2" s="1"/>
  <c r="I83" i="1"/>
  <c r="L85" i="1" s="1"/>
  <c r="G69" i="1"/>
  <c r="AC20" i="2" s="1"/>
  <c r="J50" i="1"/>
  <c r="R21" i="2" s="1"/>
  <c r="W5" i="2"/>
  <c r="A5" i="2"/>
  <c r="F23" i="1"/>
  <c r="E23" i="1" s="1"/>
  <c r="AQ36" i="2" s="1"/>
  <c r="F22" i="1"/>
  <c r="E22" i="1" s="1"/>
  <c r="AO36" i="2" s="1"/>
  <c r="F21" i="1"/>
  <c r="E21" i="1" s="1"/>
  <c r="AM36" i="2" s="1"/>
  <c r="F20" i="1"/>
  <c r="E20" i="1" s="1"/>
  <c r="AK36" i="2" s="1"/>
  <c r="F19" i="1"/>
  <c r="E19" i="1" s="1"/>
  <c r="AI36" i="2" s="1"/>
  <c r="F18" i="1"/>
  <c r="E18" i="1" s="1"/>
  <c r="AG36" i="2" s="1"/>
  <c r="F17" i="1"/>
  <c r="E17" i="1" s="1"/>
  <c r="AE36" i="2" s="1"/>
  <c r="F16" i="1"/>
  <c r="E16" i="1" s="1"/>
  <c r="AC36" i="2" s="1"/>
  <c r="F15" i="1"/>
  <c r="E15" i="1" s="1"/>
  <c r="AA36" i="2" s="1"/>
  <c r="F13" i="1"/>
  <c r="E13" i="1" s="1"/>
  <c r="W36" i="2" s="1"/>
  <c r="F12" i="1"/>
  <c r="E12" i="1" s="1"/>
  <c r="U36" i="2" s="1"/>
  <c r="F11" i="1"/>
  <c r="E11" i="1" s="1"/>
  <c r="S36" i="2" s="1"/>
  <c r="F10" i="1"/>
  <c r="E10" i="1" s="1"/>
  <c r="Q36" i="2" s="1"/>
  <c r="F9" i="1"/>
  <c r="E9" i="1" s="1"/>
  <c r="O36" i="2" s="1"/>
  <c r="F8" i="1"/>
  <c r="E8" i="1" s="1"/>
  <c r="M36" i="2" s="1"/>
  <c r="F6" i="1"/>
  <c r="E6" i="1" s="1"/>
  <c r="I36" i="2" s="1"/>
  <c r="F5" i="1"/>
  <c r="E5" i="1" s="1"/>
  <c r="G36" i="2" s="1"/>
  <c r="F4" i="1"/>
  <c r="E4" i="1" s="1"/>
  <c r="E36" i="2" s="1"/>
  <c r="F3" i="1"/>
  <c r="E3" i="1" s="1"/>
  <c r="C36" i="2" s="1"/>
  <c r="F2" i="1"/>
  <c r="E2" i="1" s="1"/>
  <c r="A36" i="2" s="1"/>
  <c r="J96" i="7"/>
  <c r="G96" i="7"/>
  <c r="J79" i="7"/>
  <c r="G79" i="7"/>
  <c r="J62" i="7"/>
  <c r="G62" i="7"/>
  <c r="J45" i="7"/>
  <c r="G45" i="7"/>
  <c r="J28" i="7"/>
  <c r="D19" i="1" s="1"/>
  <c r="G28" i="7"/>
  <c r="C19" i="1" s="1"/>
  <c r="J14" i="7"/>
  <c r="K15" i="7" s="1"/>
  <c r="G14" i="7"/>
  <c r="H15" i="7" s="1"/>
  <c r="J45" i="9"/>
  <c r="G45" i="9"/>
  <c r="J28" i="9"/>
  <c r="G28" i="9"/>
  <c r="C16" i="1" s="1"/>
  <c r="J14" i="9"/>
  <c r="G14" i="9"/>
  <c r="J100" i="8"/>
  <c r="K101" i="8" s="1"/>
  <c r="G100" i="8"/>
  <c r="H101" i="8" s="1"/>
  <c r="J82" i="8"/>
  <c r="K83" i="8" s="1"/>
  <c r="G82" i="8"/>
  <c r="H83" i="8" s="1"/>
  <c r="J65" i="8"/>
  <c r="G65" i="8"/>
  <c r="J48" i="8"/>
  <c r="G48" i="8"/>
  <c r="J29" i="8"/>
  <c r="G29" i="8"/>
  <c r="J14" i="8"/>
  <c r="G14" i="8"/>
  <c r="J84" i="5"/>
  <c r="G84" i="5"/>
  <c r="J66" i="5"/>
  <c r="G66" i="5"/>
  <c r="J48" i="5"/>
  <c r="G48" i="5"/>
  <c r="J30" i="5"/>
  <c r="G30" i="5"/>
  <c r="J14" i="5"/>
  <c r="K15" i="5" s="1"/>
  <c r="G14" i="5"/>
  <c r="AC23" i="2"/>
  <c r="R23" i="2"/>
  <c r="A23" i="2"/>
  <c r="AO8" i="2"/>
  <c r="K97" i="7" l="1"/>
  <c r="D23" i="1" s="1"/>
  <c r="H97" i="7"/>
  <c r="C23" i="1" s="1"/>
  <c r="K80" i="7"/>
  <c r="D22" i="1" s="1"/>
  <c r="H80" i="7"/>
  <c r="C22" i="1" s="1"/>
  <c r="K63" i="7"/>
  <c r="D21" i="1" s="1"/>
  <c r="H63" i="7"/>
  <c r="C21" i="1" s="1"/>
  <c r="K46" i="7"/>
  <c r="D20" i="1" s="1"/>
  <c r="H46" i="7"/>
  <c r="C20" i="1" s="1"/>
  <c r="K46" i="9"/>
  <c r="D17" i="1" s="1"/>
  <c r="H46" i="9"/>
  <c r="C17" i="1" s="1"/>
  <c r="K15" i="9"/>
  <c r="D15" i="1" s="1"/>
  <c r="H15" i="9"/>
  <c r="C15" i="1" s="1"/>
  <c r="K49" i="8"/>
  <c r="D10" i="1" s="1"/>
  <c r="H49" i="8"/>
  <c r="C10" i="1" s="1"/>
  <c r="K49" i="5"/>
  <c r="D4" i="1" s="1"/>
  <c r="H49" i="5"/>
  <c r="C4" i="1" s="1"/>
  <c r="K67" i="5"/>
  <c r="D5" i="1" s="1"/>
  <c r="H67" i="5"/>
  <c r="C5" i="1" s="1"/>
  <c r="K85" i="5"/>
  <c r="D6" i="1" s="1"/>
  <c r="H85" i="5"/>
  <c r="C6" i="1" s="1"/>
  <c r="M83" i="1"/>
  <c r="D13" i="1"/>
  <c r="C13" i="1"/>
  <c r="D12" i="1"/>
  <c r="C12" i="1"/>
  <c r="C11" i="1"/>
  <c r="D11" i="1"/>
  <c r="D9" i="1"/>
  <c r="C9" i="1"/>
  <c r="D8" i="1"/>
  <c r="C8" i="1"/>
  <c r="D18" i="1"/>
  <c r="C18" i="1"/>
  <c r="D16" i="1"/>
  <c r="D3" i="1"/>
  <c r="C3" i="1"/>
  <c r="D2" i="1"/>
  <c r="C2" i="1"/>
  <c r="M85" i="1"/>
  <c r="L83" i="1"/>
  <c r="M84" i="1"/>
  <c r="M86" i="1"/>
  <c r="M87" i="1"/>
  <c r="M25" i="2" s="1"/>
  <c r="K83" i="1"/>
  <c r="J83" i="1"/>
  <c r="K84" i="1"/>
  <c r="L84" i="1"/>
  <c r="I65" i="1"/>
  <c r="L67" i="1" s="1"/>
  <c r="AK23" i="2" s="1"/>
  <c r="I23" i="2"/>
  <c r="I39" i="1"/>
  <c r="M40" i="1" s="1"/>
  <c r="AI7" i="2" s="1"/>
  <c r="I32" i="1"/>
  <c r="N36" i="1" l="1"/>
  <c r="Q10" i="2" s="1"/>
  <c r="M34" i="1"/>
  <c r="M8" i="2" s="1"/>
  <c r="M33" i="1"/>
  <c r="M7" i="2" s="1"/>
  <c r="M32" i="1"/>
  <c r="M6" i="2" s="1"/>
  <c r="M35" i="1"/>
  <c r="M9" i="2" s="1"/>
  <c r="M21" i="2"/>
  <c r="I21" i="2"/>
  <c r="M22" i="2"/>
  <c r="E22" i="2"/>
  <c r="M23" i="2"/>
  <c r="M24" i="2"/>
  <c r="E21" i="2"/>
  <c r="I22" i="2"/>
  <c r="A21" i="2"/>
  <c r="M67" i="1"/>
  <c r="AO23" i="2" s="1"/>
  <c r="M68" i="1"/>
  <c r="AO24" i="2" s="1"/>
  <c r="M65" i="1"/>
  <c r="AO21" i="2" s="1"/>
  <c r="K65" i="1"/>
  <c r="AG21" i="2" s="1"/>
  <c r="K66" i="1"/>
  <c r="AG22" i="2" s="1"/>
  <c r="L65" i="1"/>
  <c r="AK21" i="2" s="1"/>
  <c r="M66" i="1"/>
  <c r="AO22" i="2" s="1"/>
  <c r="L66" i="1"/>
  <c r="AK22" i="2" s="1"/>
  <c r="J65" i="1"/>
  <c r="AC21" i="2" s="1"/>
  <c r="J39" i="1"/>
  <c r="W6" i="2" s="1"/>
  <c r="M42" i="1"/>
  <c r="AI9" i="2" s="1"/>
  <c r="K40" i="1"/>
  <c r="AA7" i="2" s="1"/>
  <c r="L40" i="1"/>
  <c r="AE7" i="2" s="1"/>
  <c r="K39" i="1"/>
  <c r="AA6" i="2" s="1"/>
  <c r="L39" i="1"/>
  <c r="AE6" i="2" s="1"/>
  <c r="M41" i="1"/>
  <c r="AI8" i="2" s="1"/>
  <c r="L41" i="1"/>
  <c r="AE8" i="2" s="1"/>
  <c r="M39" i="1"/>
  <c r="AI6" i="2" s="1"/>
  <c r="N35" i="1"/>
  <c r="Q9" i="2" s="1"/>
  <c r="L32" i="1"/>
  <c r="I6" i="2" s="1"/>
  <c r="N34" i="1"/>
  <c r="Q8" i="2" s="1"/>
  <c r="L33" i="1"/>
  <c r="I7" i="2" s="1"/>
  <c r="J32" i="1"/>
  <c r="A6" i="2" s="1"/>
  <c r="K32" i="1"/>
  <c r="E6" i="2" s="1"/>
  <c r="K33" i="1"/>
  <c r="E7" i="2" s="1"/>
  <c r="L34" i="1"/>
  <c r="I8" i="2" s="1"/>
  <c r="N32" i="1"/>
  <c r="Q6" i="2" s="1"/>
  <c r="N33" i="1"/>
  <c r="Q7" i="2" s="1"/>
</calcChain>
</file>

<file path=xl/sharedStrings.xml><?xml version="1.0" encoding="utf-8"?>
<sst xmlns="http://schemas.openxmlformats.org/spreadsheetml/2006/main" count="1474" uniqueCount="854">
  <si>
    <t xml:space="preserve"> </t>
  </si>
  <si>
    <t>V oblasti, kde byl projekt realizován, neexistuje plán odpadového hospodářství a ani příslušná infrastruktura.</t>
  </si>
  <si>
    <t>1.1</t>
  </si>
  <si>
    <t>1.2</t>
  </si>
  <si>
    <t>1.3</t>
  </si>
  <si>
    <t>1.4</t>
  </si>
  <si>
    <t>1.5</t>
  </si>
  <si>
    <t>1.6</t>
  </si>
  <si>
    <t>EVALUATION OF PROJECT CONTRIBUTION TO GOOD GOVERNANCE</t>
  </si>
  <si>
    <t>In what way, if any, has the project contributed or worsened the following subdimensions?</t>
  </si>
  <si>
    <t>Degree of relevance*</t>
  </si>
  <si>
    <t>Indicators used**</t>
  </si>
  <si>
    <t>Improvement</t>
  </si>
  <si>
    <t>Deterioration</t>
  </si>
  <si>
    <t>Comments</t>
  </si>
  <si>
    <t>A. Output</t>
  </si>
  <si>
    <t>B.1 Outcome</t>
  </si>
  <si>
    <t>B.2 Outcome</t>
  </si>
  <si>
    <t>High</t>
  </si>
  <si>
    <t>Partial</t>
  </si>
  <si>
    <t>None</t>
  </si>
  <si>
    <t>1. Participation</t>
  </si>
  <si>
    <t>1.1 Stakeholder engagement &amp; participation</t>
  </si>
  <si>
    <t>Other, type in your own indicator</t>
  </si>
  <si>
    <t>* Evaluate the degree of project relevance to the subdimension.</t>
  </si>
  <si>
    <t>Total for subdimension 1.1</t>
  </si>
  <si>
    <t>** Select from the dropdown menu the indicators you used to evaluate this subdimension.</t>
  </si>
  <si>
    <t>Average evaluation</t>
  </si>
  <si>
    <t>2. Transparency &amp; accountability</t>
  </si>
  <si>
    <t>3. Rule of Law</t>
  </si>
  <si>
    <t>3.1 Open government and corruption</t>
  </si>
  <si>
    <t xml:space="preserve">3.2 Regulatory enforcement </t>
  </si>
  <si>
    <t>3.3 Justice</t>
  </si>
  <si>
    <t>10 - Very highly relevant</t>
  </si>
  <si>
    <t>5 - somewhat relevant</t>
  </si>
  <si>
    <t>1 - not at all relevant</t>
  </si>
  <si>
    <t>0 - Impossible to judge project relevance to this subdimension</t>
  </si>
  <si>
    <t>GGO21: Number of civil society groups formed and/or strengthened through project assistance to demand accountability from their government.</t>
  </si>
  <si>
    <t>GGRL46: Change in reported trust in government / judiciary / police by citizens.</t>
  </si>
  <si>
    <t>GGRN43: Number of formal information requests / complaints filed by civil society groups after receiving project support.</t>
  </si>
  <si>
    <t>GGRN44: Number of cases of lawful transitions of power at regional/national level within five years after project support.</t>
  </si>
  <si>
    <t>GGRL50: Evidence of project contribution to developing / enacting regulations that comply with internationally accepted standards.</t>
  </si>
  <si>
    <t>GGRL51: Evidence of project contribution to greater independence of regulatory process(es)</t>
  </si>
  <si>
    <t>GGRL52: Reported increased capacity of regulators</t>
  </si>
  <si>
    <t>GGRN66: Change in crime rates (by type of crime)</t>
  </si>
  <si>
    <t>GGRN61: Change in court case processing times</t>
  </si>
  <si>
    <t>GGRN64: Change in number of cases processed by justice system organizations on an annual basis</t>
  </si>
  <si>
    <t xml:space="preserve">2.1 Transparency and accountability of government and other actors. </t>
  </si>
  <si>
    <t>GOVERNANCE</t>
  </si>
  <si>
    <t>HUMAN RIGHTS AND GENDER EQUALITY</t>
  </si>
  <si>
    <t xml:space="preserve">1. HUMAN RIGHTS </t>
  </si>
  <si>
    <t xml:space="preserve">HRO2: Number of civil society organizations trained in human rights advocacy skills. </t>
  </si>
  <si>
    <t>HRO3: Number of civil servants educated on human rights and human rights mainstreaming in policy and decision-making.</t>
  </si>
  <si>
    <t>HRRL6: Evidence of project contribution to opening channels through which citizens may demand respect for their human rights.</t>
  </si>
  <si>
    <t>HRRL5: Evidence of increased emphasis on human rights education in country curriculum.</t>
  </si>
  <si>
    <t>2.2 Participation in decision-making</t>
  </si>
  <si>
    <t xml:space="preserve">2.3 Institutional capacity and policy change. </t>
  </si>
  <si>
    <t xml:space="preserve">3.1 Public awareness. </t>
  </si>
  <si>
    <t xml:space="preserve">3.2 Personal security and response to gender-specific rights violations. </t>
  </si>
  <si>
    <t>4. DISTRIBUTION OF DEVELOPMENT RESOURCES AND BENEFITS.</t>
  </si>
  <si>
    <t xml:space="preserve">4.1 Basic needs, livelihoods and productive assets. </t>
  </si>
  <si>
    <t>ENVIRONMENT AND SUSTAINABLE DEVELOPMENT</t>
  </si>
  <si>
    <t>1. ENVIRONMENTAL EFFECTS</t>
  </si>
  <si>
    <t xml:space="preserve">1.1 Biodiversity, land and soils and forests. </t>
  </si>
  <si>
    <t>2. ENVIRONMENTAL GOVERNANCE</t>
  </si>
  <si>
    <t>1. Human Rights</t>
  </si>
  <si>
    <t>Total for subdimension 2.1</t>
  </si>
  <si>
    <t>Total for subdimension 3.1</t>
  </si>
  <si>
    <t>Total for subdimension 3.2</t>
  </si>
  <si>
    <t>Total for subdimension 3.3</t>
  </si>
  <si>
    <t>Total for subdimension 1.2</t>
  </si>
  <si>
    <t>Total for subdimension 2.2</t>
  </si>
  <si>
    <t>EVALUATION OF PROJECT CONTRIBUTION TO ENVIRONMENT AND SUSTAINABLE DEVELOPMENT</t>
  </si>
  <si>
    <t>1. Environmental Effects</t>
  </si>
  <si>
    <t>Total for subdimension 1.3</t>
  </si>
  <si>
    <t>Total for subdimension 1.4</t>
  </si>
  <si>
    <t>2. Environmental Governance</t>
  </si>
  <si>
    <t>** Select from the dropdown menu the relevant evaluation.</t>
  </si>
  <si>
    <t xml:space="preserve">GGO3: Number and type of advocacy/outreach coalitions established.  </t>
  </si>
  <si>
    <t>GGO5: Evidence of provision of sufficient information to project partners, beneficiaries and other key stakeholders to facilitate their meaningful participation.</t>
  </si>
  <si>
    <t>GGO7: Evidence of meaningful participation of marginalized groups in project activities and consultations.</t>
  </si>
  <si>
    <t>GGO9: Number of events organized to strengthen local groups’ participation in community-based decision making.</t>
  </si>
  <si>
    <t>GGRL7: Evidence of advocacy and outreach activities undertaken by supported groups.</t>
  </si>
  <si>
    <t>GGRL8: Evidence of changes achieved as a consequence of advocacy/outreach activities by supported groups.</t>
  </si>
  <si>
    <t>GGRL9: Evidence of target groups’ influence on decision making.</t>
  </si>
  <si>
    <t>GGRL1: Evidence of citizen and other stakeholder groups’ ability to present their opinion (empowerment).</t>
  </si>
  <si>
    <t>GGRN1: Percentage and type of civil society recommendations and reports accepted in decision making.</t>
  </si>
  <si>
    <t>GGO2: Number and type of advocacy/outreach products created.</t>
  </si>
  <si>
    <t xml:space="preserve">GGO20: Target groups are equipped with necessary knowledge to act transparently and accountably (awareness-raising). </t>
  </si>
  <si>
    <t>GGO22: Number and type of technical resources/mechanisms developed to strengthen transparency and accountability.</t>
  </si>
  <si>
    <t>GGO24: Number and type of mechanisms to improve operations in the concerned sector.</t>
  </si>
  <si>
    <t>GGO25: Completeness and quality of local partner/government records in their operations.</t>
  </si>
  <si>
    <t>GGRL21: Evidence of continuous provision of information on project thematic area(s) by target groups to relevant stakeholders, incl. citizens.</t>
  </si>
  <si>
    <t>GGRN22: Percentage of information requests responded by government entities.</t>
  </si>
  <si>
    <t>GGRN24: Number and type of issues and suggestions raised by civil society groups to government entities.</t>
  </si>
  <si>
    <t>B.1 Outcome (qual.)</t>
  </si>
  <si>
    <t>B.2 Outcome (quant.)</t>
  </si>
  <si>
    <t xml:space="preserve">1.1 Basic human rights. </t>
  </si>
  <si>
    <t xml:space="preserve">HRO1: Number of members of the community educated on (their) basic human rights. </t>
  </si>
  <si>
    <t>HRO4: Proportion of staff of the implementing organization and its partners who have been trained in human rights.</t>
  </si>
  <si>
    <t xml:space="preserve">HRO5: Project initiated or enhanced collaboration between public sector and civil society on the question of human rights.  </t>
  </si>
  <si>
    <t xml:space="preserve">HRO6: Project provided support to local human rights groups. </t>
  </si>
  <si>
    <t>HRO7: Project provided support to vulnerable groups to demand their rights.</t>
  </si>
  <si>
    <t>HRO8: Number and type of educational tools or mechanisms aimed at human rights education of the public developed/deployed.</t>
  </si>
  <si>
    <t xml:space="preserve">HRRL1: Increased awareness and knowledge of basic human rights among project target groups. </t>
  </si>
  <si>
    <t>HRRL2: Evidence of a more rights-based conceptual approach of authorities.</t>
  </si>
  <si>
    <t>HRRL4: Examples of strategies, projects, programs, budgets lines or policies that favour members of traditionally underprivileged groups adopted.</t>
  </si>
  <si>
    <t>HRRN2: Number of advocacy initiatives on human rights issues undertaken by civil society organizations.</t>
  </si>
  <si>
    <t>HRRN4: Proportion of public officials, community leaders and high managers who belong to underprivileged groups.</t>
  </si>
  <si>
    <t xml:space="preserve">HRRN5: Number of human rights courses or programs regularly taught in/by participating organizations. </t>
  </si>
  <si>
    <t>1.2 Inclusion of most disadvantaged groups.</t>
  </si>
  <si>
    <t>HRO20: Evidence of equal opportunity for all minority groups to participate in project activities.</t>
  </si>
  <si>
    <t>HRO21: The poorest members of the intervention community (e.g. landless etc.) had equal opportunity to participate in project.</t>
  </si>
  <si>
    <t xml:space="preserve">HRO22: Evidence of balanced representation of all ethnic or religious groups in decision-making roles in relation to the intervention. </t>
  </si>
  <si>
    <t>HRO23: Number and type of project activities that favoured participation of disadvantaged groups.</t>
  </si>
  <si>
    <t xml:space="preserve">HRO24: Evidence of equal treatment of representatives of all ethnic or religious groups by project implementer and partner organizations. </t>
  </si>
  <si>
    <t xml:space="preserve">HRO25: Evidence of additional barriers to participation in the intervention on the side of ethnic or religious groups. </t>
  </si>
  <si>
    <t>HRO26: Evidence of measures taken by the project implementers to reduce potential barriers to participation of all ethnic or religious groups in the intervention community.</t>
  </si>
  <si>
    <t>HRO27: School enrollment rates of members of underprivileged groups are proportionate to the national average.</t>
  </si>
  <si>
    <t xml:space="preserve">HRO28: Members of underprivileged groups have equal benefits from project-supported infrastructure, services and training as members of other groups.  </t>
  </si>
  <si>
    <t>HRO29: Proportion of the most vulnerable members of the community provided with safe drinking water.</t>
  </si>
  <si>
    <t>HRO30: Proportion of the most vulnerable members of the community provided with stable food supply.</t>
  </si>
  <si>
    <t>HRRL20: All members of the community regardless of income level, ethnicity, religion etc. have had equal benefits from project / equal access to project-generated goods and services.</t>
  </si>
  <si>
    <t xml:space="preserve">HRRL22: Reported increase in tolerance of community members and public officials towards minority cultural traditions and religions. </t>
  </si>
  <si>
    <t>HRRL23: Reported increased access / improved quality of health services for members of underprivileged groups.</t>
  </si>
  <si>
    <t xml:space="preserve">HRRL25: Reported increased economic opportunities for members of underprivileged groups. </t>
  </si>
  <si>
    <t>HRRL26: Reported increased sense of personal safety among minority group members.</t>
  </si>
  <si>
    <t>HRRL27: Evidence of the project promoting cooperation between rival groups.</t>
  </si>
  <si>
    <t>HRRN20: Number of members of underprivileged groups supported by the project whose average monthly income has increased.</t>
  </si>
  <si>
    <t>1.3 Minors in armed conflict and emergency situations</t>
  </si>
  <si>
    <t>HRO41: Number of children provided with access to clean drinking water.</t>
  </si>
  <si>
    <t>HRO42: Number of children provided with access to adequate sanitation facilities.</t>
  </si>
  <si>
    <t xml:space="preserve">HRO43: Number of gender-sensitive and culturally appropriate toilets provided. </t>
  </si>
  <si>
    <t>HRO44: Number, type and purpose of child-friendly spaces established.</t>
  </si>
  <si>
    <t>HRO45: Number of children provided with regular nutritious meals.</t>
  </si>
  <si>
    <t>HRO46: Number of children provided with sleeping mats.</t>
  </si>
  <si>
    <t>HRO47: Number of children sleeping under mosquito nets.</t>
  </si>
  <si>
    <t xml:space="preserve">HRO48: Number of unaccompanied children provided with legal assistance. </t>
  </si>
  <si>
    <t>HRO49: Number of children provided with psychosocial assistance.</t>
  </si>
  <si>
    <t>HRO50: Number of refugee children attending school.</t>
  </si>
  <si>
    <t>HRO51: Number of refugees enrolled in tertiary education.</t>
  </si>
  <si>
    <t>HRO52: Number of 15-24 years old refugees enrolled in professional training.</t>
  </si>
  <si>
    <t>HRO53: Number of girls aged 10-17 attending school.</t>
  </si>
  <si>
    <t>HRO54: Number of children attending after-school programmes.</t>
  </si>
  <si>
    <t>HRO55: Number of children educated on their rights.</t>
  </si>
  <si>
    <t>HRO56: Number of children, victims of sexual violence attended.</t>
  </si>
  <si>
    <t>HRO57: Number of children, victims of labour exploitation assisted.</t>
  </si>
  <si>
    <t xml:space="preserve">HRO58: Number of children who obtained access to health services. </t>
  </si>
  <si>
    <t>HRO59: Number of children provided with preventive health treatment.</t>
  </si>
  <si>
    <t xml:space="preserve">HRO60: Number of children provided with life-saving health treatment. </t>
  </si>
  <si>
    <t>HRO61: Number of former child soldiers provided with reintegration assistance.</t>
  </si>
  <si>
    <t>HRO62: Number of personnel working with children trained in WASH.</t>
  </si>
  <si>
    <t>HRO63: Number and type of advocacy and/or information campaigns on child protection in emergencies.</t>
  </si>
  <si>
    <t>HRRL42: Evidence of project improving psychosocial wellbeing of children.</t>
  </si>
  <si>
    <t>HRRN55: Number of missed school days by gender.</t>
  </si>
  <si>
    <t>HRRN41: Malnutrition rates, particularly in children under five.</t>
  </si>
  <si>
    <t>HRRN42: Disease rates among children in the intervention area.</t>
  </si>
  <si>
    <t>HRRN43: Number of qualified teachers in supported schools.</t>
  </si>
  <si>
    <t>HRRN45: Vaccination rates among children in the intervention area.</t>
  </si>
  <si>
    <t>HRRN46: Death rates among children in the intervention area and death causes.</t>
  </si>
  <si>
    <t>HRRN47: Percentage of girls aged 10-17 married.</t>
  </si>
  <si>
    <t>HRRN50: Percentage of children reunited with family members.</t>
  </si>
  <si>
    <t xml:space="preserve">HRRN51: Percentage of recruited child soldiers.  </t>
  </si>
  <si>
    <t xml:space="preserve">2.1 Capacity for public participation. </t>
  </si>
  <si>
    <t>2. DECISION-MAKING</t>
  </si>
  <si>
    <t>GERN1: Number of women’s organizations or groups that report increased capacity to advocate for women rights</t>
  </si>
  <si>
    <t>GEO20: Women and men had equal opportunity to hold senior and decision-making posts in the project and related activities.</t>
  </si>
  <si>
    <t>GERN20: Proportion of women in institutional governance bodies.</t>
  </si>
  <si>
    <t>GERN21: Proportion of women in political candidate lists.</t>
  </si>
  <si>
    <t>GERN22: Number of pieces of gender equality-related legislation proposed by women representatives.</t>
  </si>
  <si>
    <t>GEO40: Number of female-led institutions or female leaders who received training.</t>
  </si>
  <si>
    <t>GEO41: Women had equal opportunity as men to learn about, discuss and comment on policies, directives, strategies or other measures adopted.</t>
  </si>
  <si>
    <t>GERL43: Sectoral gender equality objectives clearly defined and pursued.</t>
  </si>
  <si>
    <t>GERN40: Number and type of tools adopted by public institutions to promote gender equality.</t>
  </si>
  <si>
    <t>3. RIGHTS AND SECURITY</t>
  </si>
  <si>
    <t>GEO60: Number of members of the general public educated on common violations of women’s and girls’ basic rights and gender inequality.</t>
  </si>
  <si>
    <t>GEO61: Number of workshops, seminars and other activities on gender equality carried out with project support.</t>
  </si>
  <si>
    <t>GEO62: Number of decision makers trained in women’s and girls’ basic rights and gender equality.</t>
  </si>
  <si>
    <t xml:space="preserve">GEO63: Proportion of school-aged girls and boys educated on gender roles and human rights for all </t>
  </si>
  <si>
    <t>GEO64: Number of men actively involved in project activities aimed at campaigning for gender equality.</t>
  </si>
  <si>
    <t xml:space="preserve">GEO65: Educational and awareness activities aimed at media/journalists. </t>
  </si>
  <si>
    <t>GEO66: Number and type of public awareness campaigns on gender-specific topics.</t>
  </si>
  <si>
    <t>GEO67: Number of members of the general public educated on LGBT rights.</t>
  </si>
  <si>
    <t>GEO68: Number of medical staff educated on LGBT people’s health needs.</t>
  </si>
  <si>
    <t xml:space="preserve">GERL60: Men and women report better understanding of gender equality issues. </t>
  </si>
  <si>
    <t xml:space="preserve">GERL61: Examples of more equal treatment of women in organizations and areas related to the project.   </t>
  </si>
  <si>
    <t>GERL62: Examples of local government or sectorial gender equality policies/strategies developed as a consequence of intervention.</t>
  </si>
  <si>
    <t>GERL63: Evidence of the project challenging gender stereotypes and gender-relations status quo.</t>
  </si>
  <si>
    <t>GERL64: Evidence of the project stimulating action on gender equality on local level.</t>
  </si>
  <si>
    <t xml:space="preserve">GERL65: Evidence of the project contributing to changes in media reporting on gender roles and gender equality issues. </t>
  </si>
  <si>
    <t>GERL78: Evidence of project contributing to GBV prevention.</t>
  </si>
  <si>
    <t>GERL70: Reported increased access of victims of gender-based violence to social services.</t>
  </si>
  <si>
    <t xml:space="preserve">GERL71: Evidence of increasingly safer access of women to basic services. </t>
  </si>
  <si>
    <t>GERL72: Evidence of attitudinal change among police and other government bodies vis-à-vis cases of gender-based violence.</t>
  </si>
  <si>
    <t>GERL73: Evidence of project contribution to new policy commitments to eliminate gender-based violence.</t>
  </si>
  <si>
    <t>GERL74: Evidence of project contribution to new policy commitments to care for victims of gender-based violence.</t>
  </si>
  <si>
    <t>GERL75: Evidence of reflecting experience of gender-based violence victims into new policy commitments or programming.</t>
  </si>
  <si>
    <t xml:space="preserve">GERL76: Reported attitudinal change of rehabilitated violators/aggressors. </t>
  </si>
  <si>
    <t>GERL77: Women reporting feeling overall safer.</t>
  </si>
  <si>
    <t>GERN70: Change in reported incidences of gender-based violence (# or %).</t>
  </si>
  <si>
    <t>GERN71: Number and type of legal aid ???services available to victims of gender-based violence.</t>
  </si>
  <si>
    <t>GERN72: Change in reported incidences of gender-based discrimination in the justice system.</t>
  </si>
  <si>
    <t>GERN74: Cases of gender-based violence investigated (# and % of total).</t>
  </si>
  <si>
    <t>GERN75: Cases of gender-based violence prosecuted/ where charges have been made (# and % of total).</t>
  </si>
  <si>
    <t>GERN76: Conviction rates in gender-based violence cases (%).</t>
  </si>
  <si>
    <t>GERN77: Change in time lapse between violence occurs and responsible organization’s adequate response (response speed, days).</t>
  </si>
  <si>
    <t>Group A</t>
  </si>
  <si>
    <t>Group B</t>
  </si>
  <si>
    <t xml:space="preserve">GEO83: Number of female beneficiaries of health services/facilities established. </t>
  </si>
  <si>
    <t>GEO85: Number of health staff trained and/or hired with project support, disaggregated by sex.</t>
  </si>
  <si>
    <t>GERL83: Reported improvements and increased safety of access of women to employment opportunities.</t>
  </si>
  <si>
    <t xml:space="preserve">GERL84: Reported improvements and increased access of women to job-related training. </t>
  </si>
  <si>
    <t>GERL86: Reported improvements and increased safety of access of women to assets and/or benefits provided by the project.</t>
  </si>
  <si>
    <t xml:space="preserve">GERL87: Evidence of regular inclusion of women’s and men’s interests, suggestions and concerns to the final design of programs/services and ways these are being delivered.  </t>
  </si>
  <si>
    <t>GERN80: Increase in school achievements of girls.</t>
  </si>
  <si>
    <t>GERN88: Proportion of women with access to family planning counselling and services.</t>
  </si>
  <si>
    <t>EEO1: Measures put in place to ensure protection (or restoration) of populations of threatened species.</t>
  </si>
  <si>
    <t>EEO2: Percentage of land accorded various degrees of protection with project support</t>
  </si>
  <si>
    <t>EEO3: Land converted to other uses with project support.</t>
  </si>
  <si>
    <t>EEO4: Polluted soil rehabilitated with project support.</t>
  </si>
  <si>
    <t>EEO5: Soil polluted by activities associated with the project.</t>
  </si>
  <si>
    <t xml:space="preserve">EEO6: Number and type of tools developed to ensure efficient use of forest and land resources and stem deforestation. </t>
  </si>
  <si>
    <t>EEO7: Number and type of trees planted.</t>
  </si>
  <si>
    <t>EEO8: Land afforested and its carbon sequestration capacity.</t>
  </si>
  <si>
    <t>EEO9: Area of rehabilitated or protected forests.</t>
  </si>
  <si>
    <t>EEO10: Quantity and origin of wood used in project activities.</t>
  </si>
  <si>
    <t>EEO11: Area of land converted to forests.</t>
  </si>
  <si>
    <t>EEO12: Number of occasions when local knowledge about forests and land management has been sought and integrated into the project.</t>
  </si>
  <si>
    <t>EEO13: Project used local resources and technologies.</t>
  </si>
  <si>
    <t>EERL1: Degree, to which a project may have modified environmental parameters of the intervention area.</t>
  </si>
  <si>
    <t>EERL3: Degree, to which the project may have disturbed local ecosystem stability and/or decreased the ecosystem’s ability to maintain biodiversity or provide other ecosystem services.</t>
  </si>
  <si>
    <t>EERL4: Evidence of increased awareness and consideration of environmental aspects by project partners and beneficiaries.</t>
  </si>
  <si>
    <t>EERL5: Evidence of changed behaviour patterns of local inhabitants in relation to their natural resources.</t>
  </si>
  <si>
    <t xml:space="preserve">EERL6: Evidence of development of alternative livelihoods opportunities that decrease the pressure on forest and land resources.  </t>
  </si>
  <si>
    <t>EERL7: Existence of community groups or a program that monitor local natural resources, their preservation or sustainable exploitation.</t>
  </si>
  <si>
    <t>EERL8: Perceived increased control over local resources by local community/project participants.</t>
  </si>
  <si>
    <t>EERL9: Evidence of decreasing deforestation rates.</t>
  </si>
  <si>
    <t>EERN1: Long-term increase/decrease in forested areas as a direct or indirect consequence of a project.</t>
  </si>
  <si>
    <t>1.2 Atmosphere and clean air</t>
  </si>
  <si>
    <t xml:space="preserve">1.2 Atmosphere and clean air </t>
  </si>
  <si>
    <t>EEO23: Number and type of measures adopted to support green growth.</t>
  </si>
  <si>
    <t xml:space="preserve">EEO20: Project has used the least polluting means of transportation. </t>
  </si>
  <si>
    <t>EEO21: Number/percentage of old vehicles replaced for less polluting units.</t>
  </si>
  <si>
    <t>EEO22: Number and type of carbon sequestration technologies installed.</t>
  </si>
  <si>
    <t>EERL20: Degree, to which a project has contributed to the increase/decrease of concentrations of major air pollutants.</t>
  </si>
  <si>
    <t xml:space="preserve">EERL21: Evidence of use of products or technologies purchased/installed that lower emissions. </t>
  </si>
  <si>
    <t>EERL22: Perceived improved quality of air</t>
  </si>
  <si>
    <t>EERL23: Perceived improved quality of health as a result of improved air quality</t>
  </si>
  <si>
    <t>EERL24: Evidence of changed behaviour patterns of local inhabitants with respect to high-emission-producing behaviour.</t>
  </si>
  <si>
    <t>EERN21: Ambient concentrations of air pollutants in urban areas.</t>
  </si>
  <si>
    <t>EERN22: Total and proportion of greenhouse gas emissions from the transportation sector.</t>
  </si>
  <si>
    <t>EERN23: Total and proportion of greenhouse gas emissions from the agricultural sector.</t>
  </si>
  <si>
    <t>EERN24: Total and proportion of greenhouse gas emissions from households.</t>
  </si>
  <si>
    <t>1.3 Water and sanitation</t>
  </si>
  <si>
    <t>1.4 Waste and waste management.</t>
  </si>
  <si>
    <t>EEO30: Number of water treatment facilities installed or upgraded.</t>
  </si>
  <si>
    <t xml:space="preserve">EEO31: Number and type of sources of safe drinking water provided </t>
  </si>
  <si>
    <t>EEO32: Incidences of water pollution associated with the project.</t>
  </si>
  <si>
    <t>EEO33: Number of measures aimed at protecting and restoring bodies of surface and ground water implemented.</t>
  </si>
  <si>
    <t>EEO34: Volume of polluted freshwater cleaned.</t>
  </si>
  <si>
    <t>EEO35: Number and type of water sources (ground &amp; surface) cleaned.</t>
  </si>
  <si>
    <t>EEO36: Share of population connected to waste water treatment plants.</t>
  </si>
  <si>
    <t>EEO37: Number of people with access to clean/safe drinking water.</t>
  </si>
  <si>
    <t xml:space="preserve">EEO38: Number and type of actions aimed at efficient use of water and stable water supply. </t>
  </si>
  <si>
    <t xml:space="preserve">EEO39: Number and type of actions aimed at an integrated approach to the management of freshwater resources and/or at water recycling adopted. </t>
  </si>
  <si>
    <t>EEO40: Evidence of measures put in place to ensure efficient use of water in all project-related activities.</t>
  </si>
  <si>
    <t>EERL34: Evidence of decreased water pollution from industrial activities.</t>
  </si>
  <si>
    <t>EERL35: Evidence of decreased water pollution from households.</t>
  </si>
  <si>
    <t xml:space="preserve">EERN30: Ratio of inhabitants per source of safe drinking water. </t>
  </si>
  <si>
    <t>EERN31: Percentage of inhabitants that regularly use newly provided sources of safe drinking water</t>
  </si>
  <si>
    <t>EERN32: Percentage of inhabitants that regularly use newly installed or upgraded sanitation facilities</t>
  </si>
  <si>
    <t>EERN33: Water footprint of products/services produced with project support.</t>
  </si>
  <si>
    <t>EERN34: Water quality of the watercourse.</t>
  </si>
  <si>
    <t>EERN35: Number of cases of waterborne disease and malaria.</t>
  </si>
  <si>
    <t>EERN36: Wastewater treatment coverage.</t>
  </si>
  <si>
    <t>EERN37: Groundwater quality.</t>
  </si>
  <si>
    <t>EERN38: Sanitation coverage.</t>
  </si>
  <si>
    <t>EERN39: Water use intensity of households.</t>
  </si>
  <si>
    <t>EERN40: Percentage of households using rain water.</t>
  </si>
  <si>
    <t>EERN41: Increase in water fee collections rates.</t>
  </si>
  <si>
    <t>EERN42: Annual freshwater withdrawals for project-supported activities after project end.</t>
  </si>
  <si>
    <t xml:space="preserve">EEO50: Evidence of measures put in place to ensure that all subjects involved in a project separate waste. </t>
  </si>
  <si>
    <t>EEO53: Number and type of sustainable waste management measures designed/adopted with project support.</t>
  </si>
  <si>
    <t>EEO54: Life cycle assessment has been conducted for project products.</t>
  </si>
  <si>
    <t>EEO55: Number and type of strategies for reduction of waste production adopted.</t>
  </si>
  <si>
    <t>EEO56: System of waste management adopted with project support.</t>
  </si>
  <si>
    <t>1.5 Energy efficiency and renewable energy</t>
  </si>
  <si>
    <t>Total for subdimension 1.5</t>
  </si>
  <si>
    <t>EEO74: Evidence of measures put in place to ensure energy savings in all project-related activities.</t>
  </si>
  <si>
    <t>EEO70: Degree, to which a project supported the production and use of energy from renewable sources.</t>
  </si>
  <si>
    <t>EEO71: Extent, to which a project relied on renewable sources of energy.</t>
  </si>
  <si>
    <t xml:space="preserve">EEO72: Examples of strategies for energy savings applied during the project realization. </t>
  </si>
  <si>
    <t>EEO73: Number and type of more efficient technologies purchased/installed.</t>
  </si>
  <si>
    <t>2.1 Government commitments to environment and climate change.</t>
  </si>
  <si>
    <t xml:space="preserve">EGO1: Project has equipped project participants, partners and other stakeholders with necessary knowledge to act in accordance with good environmental governance (environment-responsibly). </t>
  </si>
  <si>
    <t>EGO3: Number and type of environmental educational and awareness-raising events organized.</t>
  </si>
  <si>
    <t>EGO4: Number and type of environmental innovation projects supported.</t>
  </si>
  <si>
    <t>EGO5: Number and type of supported environmental projects prepared by the target community.</t>
  </si>
  <si>
    <t>EGO6: Incidences of participatory environmental decision and policy/regulation-making.</t>
  </si>
  <si>
    <t>EGRL1: Evidence of increased capacity of local authorities to effectively and efficiently govern over natural resources and their use.</t>
  </si>
  <si>
    <t xml:space="preserve">EGRN1: Number of environmental or environment-related measures that have been developed. </t>
  </si>
  <si>
    <t>EGRN2: Number/percentage and type of environmental regulations, policies and bylaws, which were informed by scientific evidence.</t>
  </si>
  <si>
    <t>EGRN3: Increased frequency of environmental policy dialogues.</t>
  </si>
  <si>
    <t>1.1 Stakeholder engagement and participation</t>
  </si>
  <si>
    <t>Stakeholder engagement and participation</t>
  </si>
  <si>
    <t>Open government and corruption</t>
  </si>
  <si>
    <t>Justice</t>
  </si>
  <si>
    <t>Transparency and accountability of government and other actors</t>
  </si>
  <si>
    <t>Regulatory enforcement</t>
  </si>
  <si>
    <t>Basic human rights</t>
  </si>
  <si>
    <t>Inclusion of most disadvantaged groups</t>
  </si>
  <si>
    <t>Minors in armed conflict and emergency situations</t>
  </si>
  <si>
    <t>Capacity for public participation</t>
  </si>
  <si>
    <t>Participation in decision-making</t>
  </si>
  <si>
    <t>Institutional capacity and policy change</t>
  </si>
  <si>
    <t>Public awareness</t>
  </si>
  <si>
    <t>Personal security and response to gender-specific rights violations</t>
  </si>
  <si>
    <t>Basic needs, livelihoods and productive assets</t>
  </si>
  <si>
    <t>GOOD GOVERNANCE</t>
  </si>
  <si>
    <t>Biodiversity, land and soils and forests</t>
  </si>
  <si>
    <t>Atmosphere and clean air</t>
  </si>
  <si>
    <t>Water and sanitation</t>
  </si>
  <si>
    <t>Energy efficiency and renewable energy</t>
  </si>
  <si>
    <t>Waste and waste management</t>
  </si>
  <si>
    <t>Government commitments to environment and climate change</t>
  </si>
  <si>
    <t>1. Characteristics of the project</t>
  </si>
  <si>
    <t>Area of assessment</t>
  </si>
  <si>
    <t>Description</t>
  </si>
  <si>
    <t>Evaluation**</t>
  </si>
  <si>
    <t>Availability of project results</t>
  </si>
  <si>
    <t>Project implementation phase</t>
  </si>
  <si>
    <t>Relationship to other projects</t>
  </si>
  <si>
    <t>Context of other projects</t>
  </si>
  <si>
    <t>The project had positive influence on implementation 
or results of another project</t>
  </si>
  <si>
    <t>The project had negative influence on implementation 
or results of another project</t>
  </si>
  <si>
    <t>open</t>
  </si>
  <si>
    <t>closed</t>
  </si>
  <si>
    <t>running</t>
  </si>
  <si>
    <t>terminated</t>
  </si>
  <si>
    <t>first of its kind</t>
  </si>
  <si>
    <t>continuation</t>
  </si>
  <si>
    <t>isolated</t>
  </si>
  <si>
    <t>integrated</t>
  </si>
  <si>
    <t>Yes, positive influence on implementation and results of another project.</t>
  </si>
  <si>
    <t xml:space="preserve">Yes, positive influence on implementation of another project. </t>
  </si>
  <si>
    <t>Yes, positive influence on results of another project.</t>
  </si>
  <si>
    <t>No</t>
  </si>
  <si>
    <t xml:space="preserve">Yes, negative influence on implementation and results of another project. </t>
  </si>
  <si>
    <t>Yes, negative influence on implementation of another project.</t>
  </si>
  <si>
    <t>Yes, negative influence on results of another project.</t>
  </si>
  <si>
    <t>Characteristics of the project</t>
  </si>
  <si>
    <t>Process and context characteristics of the project implementation</t>
  </si>
  <si>
    <t>2. Process and context characteristics of the project implementation</t>
  </si>
  <si>
    <t>GGT</t>
  </si>
  <si>
    <t>The thematic focus of the project falls under the area of Good Governance.</t>
  </si>
  <si>
    <t>GGP1</t>
  </si>
  <si>
    <t>GGP2</t>
  </si>
  <si>
    <t>GGP3</t>
  </si>
  <si>
    <t>GGP4</t>
  </si>
  <si>
    <t>GGP5</t>
  </si>
  <si>
    <t>GGC1</t>
  </si>
  <si>
    <t>An appropriate stakeholder analysis was carried out at the beginning of the project.</t>
  </si>
  <si>
    <t xml:space="preserve">Identified stakeholders have been consulted in the project planning phase. </t>
  </si>
  <si>
    <t xml:space="preserve">Input from stakeholders was reflected in the final project proposal. </t>
  </si>
  <si>
    <t xml:space="preserve">Input from stakeholders was reflected in the project implementation. </t>
  </si>
  <si>
    <t>Stakeholders have been informed about the results, success and challenges of the project.</t>
  </si>
  <si>
    <t>National and local government partners provide a formal mechanism for stakeholder engagement and policy dialogue.</t>
  </si>
  <si>
    <t>Transparency, accountability and the rule of law</t>
  </si>
  <si>
    <t>GGP6</t>
  </si>
  <si>
    <t>GGP7</t>
  </si>
  <si>
    <t>GGP8</t>
  </si>
  <si>
    <t>GGP9</t>
  </si>
  <si>
    <t>GGC2</t>
  </si>
  <si>
    <t>GGC3</t>
  </si>
  <si>
    <t xml:space="preserve">Information about the project is available on the website of project implementers and their local partners. Information is available in local languages. </t>
  </si>
  <si>
    <t xml:space="preserve">Implementation partners and/or subcontractors were selected based on clear and transparent processes and criteria. </t>
  </si>
  <si>
    <t>Target groups / institutions (e.g., schools, villages) were selected based on clear and transparent processes and criteria.</t>
  </si>
  <si>
    <t xml:space="preserve">Project implementers and their partners clearly divided their responsibilities and were adequately fulfilling them during the project implementation. </t>
  </si>
  <si>
    <t>Regular monitoring and data publication (e.g., water quality data, health statistics etc.) is taking place in the intervention area.</t>
  </si>
  <si>
    <t>The country has improved its rating in World Governance Indicators (Rule of Law, Control of Corruption, Government Effectiveness) over the last 3-5 years.</t>
  </si>
  <si>
    <r>
      <rPr>
        <b/>
        <i/>
        <sz val="8"/>
        <color theme="1"/>
        <rFont val="Calibri"/>
        <family val="2"/>
        <charset val="238"/>
        <scheme val="minor"/>
      </rPr>
      <t>Note:</t>
    </r>
    <r>
      <rPr>
        <i/>
        <sz val="8"/>
        <color theme="1"/>
        <rFont val="Calibri"/>
        <family val="2"/>
        <charset val="238"/>
        <scheme val="minor"/>
      </rPr>
      <t xml:space="preserve"> GGT – good governance thematic focus (crosscutting theme or key project focus), GGP – good governance project-related indicator, 
GGC – good governance context indicator</t>
    </r>
  </si>
  <si>
    <t>HUMAN RIGHTS &amp; GENDER EQUALITY</t>
  </si>
  <si>
    <t>HRT</t>
  </si>
  <si>
    <t>HRP1</t>
  </si>
  <si>
    <t>HRC1</t>
  </si>
  <si>
    <t>HRC2</t>
  </si>
  <si>
    <t>HRC3</t>
  </si>
  <si>
    <t>The thematic focus of the project falls under the area of Human rights.</t>
  </si>
  <si>
    <t>In the stage of project planning, rights of all potentially affected stakeholders, and specifically of those belonging to traditionally marginalized and excluded groups, were taken into account.</t>
  </si>
  <si>
    <t>At the national or local level (as appropriate), there is an official body charged with the protection of human rights and rights of minorities.</t>
  </si>
  <si>
    <t xml:space="preserve">There are NGOs active in the area of human rights advocacy and protection in the intervention area. </t>
  </si>
  <si>
    <t>Human rights (civil, cultural, economic, political and asocial) form part of partner country development strategies (e.g., Country Programme Papers, national government strategies, Agenda 2030 strategies etc.).</t>
  </si>
  <si>
    <t>Human rights</t>
  </si>
  <si>
    <t>Gender equality</t>
  </si>
  <si>
    <t>The thematic focus of the project falls under the area of Gender Equality.</t>
  </si>
  <si>
    <t xml:space="preserve">A gender (poverty) analysis was carried out at the beginning of the project or during its implementation and its conclusions were reflected in the project design. </t>
  </si>
  <si>
    <t>GET</t>
  </si>
  <si>
    <t>GEP1</t>
  </si>
  <si>
    <t>GEP2</t>
  </si>
  <si>
    <t>GEP3</t>
  </si>
  <si>
    <t>GEP4</t>
  </si>
  <si>
    <t>GEC1</t>
  </si>
  <si>
    <t>GEC2</t>
  </si>
  <si>
    <t>GEC3</t>
  </si>
  <si>
    <t xml:space="preserve">Gender-sensitive indicators were developed for the monitoring and evaluation of the project’s impact on women and men and on gender relations. </t>
  </si>
  <si>
    <t>Sex-disaggregated data have been collected for every major project activity.</t>
  </si>
  <si>
    <t xml:space="preserve">The project worked effectively with gender analyses and integrated them into its activities. </t>
  </si>
  <si>
    <t xml:space="preserve">Project partners (NGOs, national or local government entities) have internal gender equality and/or gender mainstreaming strategy. </t>
  </si>
  <si>
    <t>In project partner organizations, women and men share equally decision-making responsibilities and power.</t>
  </si>
  <si>
    <t>Gender equality and/or women empowerment form part of partner country development strategies (e.g., Country Programme Papers, national government strategies, Agenda 2030 strategies etc.)</t>
  </si>
  <si>
    <r>
      <rPr>
        <b/>
        <i/>
        <sz val="8"/>
        <color theme="1"/>
        <rFont val="Calibri"/>
        <family val="2"/>
        <charset val="238"/>
        <scheme val="minor"/>
      </rPr>
      <t>Note:</t>
    </r>
    <r>
      <rPr>
        <i/>
        <sz val="8"/>
        <color theme="1"/>
        <rFont val="Calibri"/>
        <family val="2"/>
        <charset val="238"/>
        <scheme val="minor"/>
      </rPr>
      <t xml:space="preserve"> HRT – human rights thematic focus (crosscutting theme or key project focus), HRP – human rights project-related indicator, HRC - human rights context indicator GET – gender equality thematic focus, GEP – gender equality project-related indicator, GEC – gender equality context indicator</t>
    </r>
  </si>
  <si>
    <t>ENVIRONMENT</t>
  </si>
  <si>
    <t>EET</t>
  </si>
  <si>
    <t>EEP1</t>
  </si>
  <si>
    <t>EEP2</t>
  </si>
  <si>
    <t>EEP3</t>
  </si>
  <si>
    <t>EEP4</t>
  </si>
  <si>
    <t>EGC1</t>
  </si>
  <si>
    <t>The thematic focus of the project falls under the area of Environment.</t>
  </si>
  <si>
    <t xml:space="preserve">Potential negative environmental impacts of the project implementation were identified in a timely manner and appropriately eliminated or mitigated. </t>
  </si>
  <si>
    <t xml:space="preserve">Waste generated as a result project activities and outputs has been disposed of in accordance with accepted safety and environmental standards. </t>
  </si>
  <si>
    <t xml:space="preserve">A project life cycle assessment with an emphasis on sustainability of the project and resources it uses was carried out. </t>
  </si>
  <si>
    <t>EGC2</t>
  </si>
  <si>
    <t>Environmental sustainability forms part of partner country development strategies (e.g., Country Programme Papers, national government strategies, Agenda 2030 strategies etc.).</t>
  </si>
  <si>
    <t>Environmental effects and environmental governance</t>
  </si>
  <si>
    <t>1.1 Biodiversity, land, soils and forests</t>
  </si>
  <si>
    <t>1.4 Waste and waste management</t>
  </si>
  <si>
    <t>2.1 Government commitments to environment and climate change</t>
  </si>
  <si>
    <t>1.2 Inclusion of most disadvantaged groups</t>
  </si>
  <si>
    <t>1.1 Basic human rights</t>
  </si>
  <si>
    <t>2.1 Transparency and accountability of government and other actors</t>
  </si>
  <si>
    <t>National and local government partners do not provide a formal mechanism for stakeholder engagement and policy dialogue.</t>
  </si>
  <si>
    <t>1. Regular monitoring and data publication (e.g., water quality data, health statistics etc.) is taking place in the intervention area.
2. The country has improved its rating in World Governance Indicators (Rule of Law, Control of Corruption, Government Effectiveness) over the last 3-5 years.</t>
  </si>
  <si>
    <t>1. Regular monitoring and data publication (e.g., water quality data, health statistics etc.) is taking place in the intervention area.
2. The country has not improved its rating in World Governance Indicators (Rule of Law, Control of Corruption, Government Effectiveness) over the last 3-5 years.</t>
  </si>
  <si>
    <t>1. Regular monitoring and data publication (e.g., water quality data, health statistics etc.) is not taking place in the intervention area.
2. The country has improved its rating in World Governance Indicators (Rule of Law, Control of Corruption, Government Effectiveness) over the last 3-5 years.</t>
  </si>
  <si>
    <t>1. Regular monitoring and data publication (e.g., water quality data, health statistics etc.) is not taking place in the intervention area.
2. The country has not improved its rating in World Governance Indicators (Rule of Law, Control of Corruption, Government Effectiveness) over the last 3-5 years.</t>
  </si>
  <si>
    <t>1. At the national or local level (as appropriate), there is an official body charged with the protection of human rights and rights of minorities.
2. There are NGOs active in the area of human rights advocacy and protection in the intervention area. 
3. Human rights (civil, cultural, economic, political and asocial) form part of partner country development strategies (e.g., Country Programme Papers, national government strategies, Agenda 2030 strategies etc.).</t>
  </si>
  <si>
    <t>1. At the national or local level (as appropriate), there is an official body charged with the protection of human rights and rights of minorities.
2. There are NGOs active in the area of human rights advocacy and protection in the intervention area. 
3. Human rights (civil, cultural, economic, political and asocial) do not form part of partner country development strategies (e.g., Country Programme Papers, national government strategies, Agenda 2030 strategies etc.).</t>
  </si>
  <si>
    <t>1. At the national or local level (as appropriate), there is an official body charged with the protection of human rights and rights of minorities.
2. There are not NGOs active in the area of human rights advocacy and protection in the intervention area. 
3. Human rights (civil, cultural, economic, political and asocial) form part of partner country development strategies (e.g., Country Programme Papers, national government strategies, Agenda 2030 strategies etc.).</t>
  </si>
  <si>
    <t>1. At the national or local level (as appropriate), there is not an official body charged with the protection of human rights and rights of minorities.
2. There are NGOs active in the area of human rights advocacy and protection in the intervention area. 
3. Human rights (civil, cultural, economic, political and asocial) form part of partner country development strategies (e.g., Country Programme Papers, national government strategies, Agenda 2030 strategies etc.).</t>
  </si>
  <si>
    <t>1. At the national or local level (as appropriate), there is an official body charged with the protection of human rights and rights of minorities.
2. There are not NGOs active in the area of human rights advocacy and protection in the intervention area. 
3. Human rights (civil, cultural, economic, political and asocial) do not form part of partner country development strategies (e.g., Country Programme Papers, national government strategies, Agenda 2030 strategies etc.).</t>
  </si>
  <si>
    <t>1. At the national or local level (as appropriate), there is not an official body charged with the protection of human rights and rights of minorities.
2. There are NGOs active in the area of human rights advocacy and protection in the intervention area. 
3. Human rights (civil, cultural, economic, political and asocial) do not form part of partner country development strategies (e.g., Country Programme Papers, national government strategies, Agenda 2030 strategies etc.).</t>
  </si>
  <si>
    <t>1. At the national or local level (as appropriate), there is not an official body charged with the protection of human rights and rights of minorities.
2. There are not NGOs active in the area of human rights advocacy and protection in the intervention area. 
3. Human rights (civil, cultural, economic, political and asocial) form part of partner country development strategies (e.g., Country Programme Papers, national government strategies, Agenda 2030 strategies etc.).</t>
  </si>
  <si>
    <t>1. At the national or local level (as appropriate), there is not an official body charged with the protection of human rights and rights of minorities.
2. There are not NGOs active in the area of human rights advocacy and protection in the intervention area. 
3. Human rights (civil, cultural, economic, political and asocial) do not form part of partner country development strategies (e.g., Country Programme Papers, national government strategies, Agenda 2030 strategies etc.).</t>
  </si>
  <si>
    <t>1. Project partners (NGOs, national or local government entities) have internal gender equality and/or gender mainstreaming strategy. 
2. In project partner organizations, women and men share equally decision-making responsibilities and power.
3. Gender equality and/or women empowerment form part of partner country development strategies (e.g., Country Programme Papers, national government strategies, Agenda 2030 strategies etc.)</t>
  </si>
  <si>
    <t>1. Project partners (NGOs, national or local government entities) have internal gender equality and/or gender mainstreaming strategy. 
2. In project partner organizations, women and men share equally decision-making responsibilities and power.
3. Gender equality and/or women empowerment do not form part of partner country development strategies (e.g., Country Programme Papers, national government strategies, Agenda 2030 strategies etc.)</t>
  </si>
  <si>
    <t>1. Project partners (NGOs, national or local government entities) have internal gender equality and/or gender mainstreaming strategy. 
2. In project partner organizations, women and men do not share equally decision-making responsibilities and power.
3. Gender equality and/or women empowerment form part of partner country development strategies (e.g., Country Programme Papers, national government strategies, Agenda 2030 strategies etc.)</t>
  </si>
  <si>
    <t>1. Project partners (NGOs, national or local government entities) do not have internal gender equality and/or gender mainstreaming strategy. 
2. In project partner organizations, women and men share equally decision-making responsibilities and power.
3. Gender equality and/or women empowerment form part of partner country development strategies (e.g., Country Programme Papers, national government strategies, Agenda 2030 strategies etc.)</t>
  </si>
  <si>
    <t>1. Project partners (NGOs, national or local government entities) have internal gender equality and/or gender mainstreaming strategy. 
2. In project partner organizations, women and men do not share equally decision-making responsibilities and power.
3. Gender equality and/or women empowerment do not form part of partner country development strategies (e.g., Country Programme Papers, national government strategies, Agenda 2030 strategies etc.)</t>
  </si>
  <si>
    <t>1. Project partners (NGOs, national or local government entities) do not have internal gender equality and/or gender mainstreaming strategy. 
2. In project partner organizations, women and men share equally decision-making responsibilities and power.
3. Gender equality and/or women empowerment do not form part of partner country development strategies (e.g., Country Programme Papers, national government strategies, Agenda 2030 strategies etc.)</t>
  </si>
  <si>
    <t>1. Project partners (NGOs, national or local government entities) do not have internal gender equality and/or gender mainstreaming strategy. 
2. In project partner organizations, women and men do not share equally decision-making responsibilities and power.
3. Gender equality and/or women empowerment form part of partner country development strategies (e.g., Country Programme Papers, national government strategies, Agenda 2030 strategies etc.)</t>
  </si>
  <si>
    <t>1. Project partners (NGOs, national or local government entities) do not have internal gender equality and/or gender mainstreaming strategy. 
2. In project partner organizations, women and men do not share equally decision-making responsibilities and power.
3. Gender equality and/or women empowerment do not form part of partner country development strategies (e.g., Country Programme Papers, national government strategies, Agenda 2030 strategies etc.)</t>
  </si>
  <si>
    <t>PROCESS AND CONTEXT CHARACTERISTICS OF THE PROJECT IMPLEMENTATION</t>
  </si>
  <si>
    <t>STAKEHOLDER ENGAGEMENT &amp; PARTICIPATION</t>
  </si>
  <si>
    <t>TRANSPARENCY, ACCOUNTABILITY AND THE RULE OF LAW</t>
  </si>
  <si>
    <t>HUMAN RIGHTS</t>
  </si>
  <si>
    <t>GENDER EQUALITY</t>
  </si>
  <si>
    <t>ENVIRONMENTAL EFFECTS AND ENVIRONMENTAL GOVERNANCE</t>
  </si>
  <si>
    <t>3. Evaluation of project results – ENVIRONMENT AND SUSTAINABLE DEVELOPMENT</t>
  </si>
  <si>
    <t>EVALUATION OF PROJECT RESULTS</t>
  </si>
  <si>
    <r>
      <t xml:space="preserve">RELEVANCE </t>
    </r>
    <r>
      <rPr>
        <i/>
        <sz val="9"/>
        <color theme="1"/>
        <rFont val="Calibri"/>
        <family val="2"/>
        <charset val="238"/>
        <scheme val="minor"/>
      </rPr>
      <t>(0=impossible to judge; 1=not at all relevant, 10=very highly relevant)</t>
    </r>
  </si>
  <si>
    <t>EERL30: Degree, to which the project influenced the demand/supply ratio for water.</t>
  </si>
  <si>
    <t>EERL31: Effects of project on water use patterns in project-affected communities/facilities.</t>
  </si>
  <si>
    <t>EERL32: Perceived improved quality of water</t>
  </si>
  <si>
    <t xml:space="preserve">EERL33: Evidence of decreased water pollution from agricultural activities. </t>
  </si>
  <si>
    <t>EERL51: Evidence of changed waste generation, separation, collection and recycling patterns in project-affected communities/facilities.</t>
  </si>
  <si>
    <t xml:space="preserve">EERL52: Evidence of introduction of (financial) incentive schemes to encourage recycling. </t>
  </si>
  <si>
    <t xml:space="preserve">EERL54: Measures have been taken to adequately dispose of all project products at the end of their life cycle. </t>
  </si>
  <si>
    <t xml:space="preserve">EERL55: Evidence of application of proper waste management in target area. </t>
  </si>
  <si>
    <t>EERN50: Waste collection rate.</t>
  </si>
  <si>
    <t>EERN51: Waste separation volume.</t>
  </si>
  <si>
    <t>EERN52: Percentage change in the use of different waste treatment methods.</t>
  </si>
  <si>
    <t>EERN55: Recycling and reuse of waste per capita.</t>
  </si>
  <si>
    <t>EERN56: Number of people exposed to nuisances, e.g. noise or odour.</t>
  </si>
  <si>
    <t>EERL70: Evidence of introduction of (financial) incentive schemes for households and businesses to engage in a more energy efficient behaviour.</t>
  </si>
  <si>
    <t xml:space="preserve">EERL71: Evidence of changed behaviour patterns of local inhabitants in relation to energy use </t>
  </si>
  <si>
    <t>EERL72: Evidence of introduction of (financial) incentive schemes to enhance production and use of renewable energy.</t>
  </si>
  <si>
    <t>EERL73: Change in energy use patterns in project-affected communities / facilities.</t>
  </si>
  <si>
    <t>EERN70: Reduced energy consumption in project-affected communities/facilities.</t>
  </si>
  <si>
    <t>EERN71: Use of renewable energy before and after.</t>
  </si>
  <si>
    <t>Improvement 
5 = high, 0 = none</t>
  </si>
  <si>
    <t>Deterioration
0 = none, -5 = high</t>
  </si>
  <si>
    <t>Impact</t>
  </si>
  <si>
    <t>3. Evaluation of project results – GOVERNANCE</t>
  </si>
  <si>
    <r>
      <rPr>
        <b/>
        <i/>
        <sz val="8"/>
        <color theme="1"/>
        <rFont val="Calibri"/>
        <family val="2"/>
        <charset val="238"/>
        <scheme val="minor"/>
      </rPr>
      <t xml:space="preserve">Note: </t>
    </r>
    <r>
      <rPr>
        <i/>
        <sz val="8"/>
        <color theme="1"/>
        <rFont val="Calibri"/>
        <family val="2"/>
        <charset val="238"/>
        <scheme val="minor"/>
      </rPr>
      <t>Improvement: 0=none, 1 to 3=partial, 4 to 5=high; Deterioration: 0=none, -3 to -1=partial, -5 to -4=high</t>
    </r>
  </si>
  <si>
    <t>available</t>
  </si>
  <si>
    <t>not yet available</t>
  </si>
  <si>
    <t>The country has improved its rating in World Governance Indicators (Rule of Law, Control of Corruption, Government Effectiveness).</t>
  </si>
  <si>
    <t xml:space="preserve">Waste generated as a result of project activities and outputs has been disposed of in accordance with accepted safety and environmental standards. </t>
  </si>
  <si>
    <t>3. Evaluation of project results – HUMAN RIGHTS</t>
  </si>
  <si>
    <t>EVALUATION OF PROJECT CONTRIBUTION TO GENDER EQUALITY</t>
  </si>
  <si>
    <t>EVALUATION OF PROJECT CONTRIBUTION TO HUMAN RIGHTS</t>
  </si>
  <si>
    <t>3. Evaluation of project results – GENDER EQUALITY</t>
  </si>
  <si>
    <t>1. Decision-making</t>
  </si>
  <si>
    <t>1.1 Capacity for public participation</t>
  </si>
  <si>
    <t>1.2 Participation in decision-making</t>
  </si>
  <si>
    <t>1.  Decision-making</t>
  </si>
  <si>
    <t>1.3 Institutional capacity and policy change</t>
  </si>
  <si>
    <t xml:space="preserve">2. Rights and Security </t>
  </si>
  <si>
    <t>2.1 Public awareness</t>
  </si>
  <si>
    <t>2. Rights and Security</t>
  </si>
  <si>
    <t>2.2 Personal security and response to gender-specific rights violations</t>
  </si>
  <si>
    <t>3. Distribution of Development Resources and Benefits</t>
  </si>
  <si>
    <t xml:space="preserve">3.1 Basic needs, livelihoods and productive assets </t>
  </si>
  <si>
    <t>Context indicator is not relevant.</t>
  </si>
  <si>
    <t>Regular monitoring and data publication (e.g., water quality data, health statistics etc.) is not taking place in the intervention area.</t>
  </si>
  <si>
    <t>The country has not improved its rating in World Governance Indicators (Rule of Law, Control of Corruption, Government Effectiveness) over the last 3-5 years.</t>
  </si>
  <si>
    <t>None of context indicators is relevant.</t>
  </si>
  <si>
    <t xml:space="preserve">1. At the national or local level (as appropriate), there is an official body charged with the protection of human rights and rights of minorities.
2. There are NGOs active in the area of human rights advocacy and protection in the intervention area. </t>
  </si>
  <si>
    <t xml:space="preserve">1. At the national or local level (as appropriate), there is an official body charged with the protection of human rights and rights of minorities.
2. There are not NGOs active in the area of human rights advocacy and protection in the intervention area. </t>
  </si>
  <si>
    <t xml:space="preserve">1. At the national or local level (as appropriate), there is not an official body charged with the protection of human rights and rights of minorities.
2. There are NGOs active in the area of human rights advocacy and protection in the intervention area. </t>
  </si>
  <si>
    <t xml:space="preserve">1. At the national or local level (as appropriate), there is not an official body charged with the protection of human rights and rights of minorities.
2. There are not NGOs active in the area of human rights advocacy and protection in the intervention area. </t>
  </si>
  <si>
    <t>1. At the national or local level (as appropriate), there is an official body charged with the protection of human rights and rights of minorities.
2. There are NGOs active in the area of human rights advocacy and protection in the intervention area.</t>
  </si>
  <si>
    <t>1. Project partners (NGOs, national or local government entities) have internal gender equality and/or gender mainstreaming strategy. 
2. In project partner organizations, women and men do not share equally decision-making responsibilities and power.</t>
  </si>
  <si>
    <t>1. Project partners (NGOs, national or local government entities) do not have internal gender equality and/or gender mainstreaming strategy. 
2. In project partner organizations, women and men share equally decision-making responsibilities and power.</t>
  </si>
  <si>
    <t>1. Project partners (NGOs, national or local government entities) do not have internal gender equality and/or gender mainstreaming strategy. 
2. In project partner organizations, women and men do not share equally decision-making responsibilities and power.</t>
  </si>
  <si>
    <t>1. At the national or local level (as appropriate), there is an official body charged with the protection of human rights and rights of minorities.
2. Human rights (civil, cultural, economic, political and asocial) form part of partner country development strategies (e.g., Country Programme Papers, national government strategies, Agenda 2030 strategies etc.).</t>
  </si>
  <si>
    <t>1. Project partners (NGOs, national or local government entities) have internal gender equality and/or gender mainstreaming strategy. 
2. Gender equality and/or women empowerment do not form part of partner country development strategies (e.g., Country Programme Papers, national government strategies, Agenda 2030 strategies etc.)</t>
  </si>
  <si>
    <t>1. Project partners (NGOs, national or local government entities) do not have internal gender equality and/or gender mainstreaming strategy. 
2. Gender equality and/or women empowerment form part of partner country development strategies (e.g., Country Programme Papers, national government strategies, Agenda 2030 strategies etc.)</t>
  </si>
  <si>
    <t>1. Project partners (NGOs, national or local government entities) do not have internal gender equality and/or gender mainstreaming strategy. 
2. Gender equality and/or women empowerment do not form part of partner country development strategies (e.g., Country Programme Papers, national government strategies, Agenda 2030 strategies etc.)</t>
  </si>
  <si>
    <t>Environmental sustainability does not form part of partner country development strategies (e.g., Country Programme Papers, national government strategies, Agenda 2030 strategies etc.).</t>
  </si>
  <si>
    <t xml:space="preserve">Project partners (NGOs, national or local government entities) do not have internal gender equality and/or gender mainstreaming strategy. </t>
  </si>
  <si>
    <t>In project partner organizations, women and men do not share equally decision-making responsibilities and power.</t>
  </si>
  <si>
    <t>Gender equality and/or women empowerment do not form part of partner country development strategies (e.g., Country Programme Papers, national government strategies, Agenda 2030 strategies etc.)</t>
  </si>
  <si>
    <t>1. There are NGOs active in the area of human rights advocacy and protection in the intervention area. 
2. Human rights (civil, cultural, economic, political and asocial) form part of partner country development strategies (e.g., Country Programme Papers, national government strategies, Agenda 2030 strategies etc.).</t>
  </si>
  <si>
    <t>1. In project partner organizations, women and men share equally decision-making responsibilities and power.
2. Gender equality and/or women empowerment do not form part of partner country development strategies (e.g., Country Programme Papers, national government strategies, Agenda 2030 strategies etc.)</t>
  </si>
  <si>
    <t>1. In project partner organizations, women and men do not share equally decision-making responsibilities and power.
2. Gender equality and/or women empowerment form part of partner country development strategies (e.g., Country Programme Papers, national government strategies, Agenda 2030 strategies etc.)</t>
  </si>
  <si>
    <t>1. In project partner organizations, women and men do not share equally decision-making responsibilities and power.
2. Gender equality and/or women empowerment do not form part of partner country development strategies (e.g., Country Programme Papers, national government strategies, Agenda 2030 strategies etc.)</t>
  </si>
  <si>
    <t>At the national or local level (as appropriate), there is not an official body charged with the protection of human rights and rights of minorities.</t>
  </si>
  <si>
    <t>There are NGOs active in the area of human rights advocacy and protection in the intervention area.</t>
  </si>
  <si>
    <t>There are not NGOs active in the area of human rights advocacy and protection in the intervention area.</t>
  </si>
  <si>
    <t>Human rights (civil, cultural, economic, political and asocial) do not form part of partner country development strategies (e.g., Country Programme Papers, national government strategies, Agenda 2030 strategies etc.).</t>
  </si>
  <si>
    <t>1. At the national or local level (as appropriate), there is an official body charged with the protection of human rights and rights of minorities.
2. Human rights (civil, cultural, economic, political and asocial) do not form part of partner country development strategies (e.g., Country Programme Papers, national government strategies, Agenda 2030 strategies etc.).</t>
  </si>
  <si>
    <t>1. At the national or local level (as appropriate), there is not an official body charged with the protection of human rights and rights of minorities.
2. Human rights (civil, cultural, economic, political and asocial) form part of partner country development strategies (e.g., Country Programme Papers, national government strategies, Agenda 2030 strategies etc.).</t>
  </si>
  <si>
    <t>1. At the national or local level (as appropriate), there is not an official body charged with the protection of human rights and rights of minorities.
2. Human rights (civil, cultural, economic, political and asocial) do not form part of partner country development strategies (e.g., Country Programme Papers, national government strategies, Agenda 2030 strategies etc.).</t>
  </si>
  <si>
    <t>1. There are NGOs active in the area of human rights advocacy and protection in the intervention area. 
2. Human rights (civil, cultural, economic, political and asocial) do not form part of partner country development strategies (e.g., Country Programme Papers, national government strategies, Agenda 2030 strategies etc.).</t>
  </si>
  <si>
    <t>1. There are not NGOs active in the area of human rights advocacy and protection in the intervention area. 
2. Human rights (civil, cultural, economic, political and asocial) form part of partner country development strategies (e.g., Country Programme Papers, national government strategies, Agenda 2030 strategies etc.).</t>
  </si>
  <si>
    <t>1. There are not NGOs active in the area of human rights advocacy and protection in the intervention area. 
2. Human rights (civil, cultural, economic, political and asocial) do not form part of partner country development strategies (e.g., Country Programme Papers, national government strategies, Agenda 2030 strategies etc.).</t>
  </si>
  <si>
    <t>** Select an aswer from the dropdown menu. If the context indicator is not relevant, leave the cell empty.</t>
  </si>
  <si>
    <t>EERN20: Levels of air pollutants in the intervention area.</t>
  </si>
  <si>
    <t xml:space="preserve">All possible strategies and means for decreasing the intervention's carbon footprint or any other negative environmental effects have been applied during the project implementation phase. </t>
  </si>
  <si>
    <t>Applied methods and technology for project implementation are sustainable from the environmental point of view.</t>
  </si>
  <si>
    <t>EEP5</t>
  </si>
  <si>
    <t>Relevant environmental strategies, plans, services and/or technologies (e.g., a waste management plan, stable safe water supply etc.) are in place in the intervention area.</t>
  </si>
  <si>
    <t>1. Relevant environmental strategies, plans, services and/or technologies (e.g., a waste management plan, stable safe water supply etc.) are in place in the intervention area.
2. Environmental sustainability forms part of partner country development strategies (e.g., Country Programme Papers, national government strategies, Agenda 2030 strategies etc.).</t>
  </si>
  <si>
    <t>1. Relevant environmental strategies, plans, services and/or technologies (e.g., a waste management plan, stable safe water supply etc.) are in place in the intervention area.
2. Environmental sustainability does not form part of partner country development strategies (e.g., Country Programme Papers, national government strategies, Agenda 2030 strategies etc.).</t>
  </si>
  <si>
    <t>1. Relevant environmental strategies, plans, services and/or technologies (e.g., a waste management plan, stable safe water supply etc.) are not in place in the intervention area.
2. Environmental sustainability forms part of partner country development strategies (e.g., Country Programme Papers, national government strategies, Agenda 2030 strategies etc.).</t>
  </si>
  <si>
    <t>1. Relevant environmental strategies, plans, services and/or technologies (e.g., a waste management plan, stable safe water supply etc.) are not in place in the intervention area.
2. Environmental sustainability does not form part of partner country development strategies (e.g., Country Programme Papers, national government strategies, Agenda 2030 strategies etc.).</t>
  </si>
  <si>
    <t>Relevant environmental strategies, plans, services and/or technologies (e.g., a waste management plan, stable safe water supply etc.) are not in place in the intervention area.</t>
  </si>
  <si>
    <t xml:space="preserve">GGO10: Participation mechanisms introduced by local/national government. </t>
  </si>
  <si>
    <t>GGO1: Number and type of consultation mechanisms established.</t>
  </si>
  <si>
    <t xml:space="preserve">GGO4: Number and format of consultations carried out by project recipient with other project key stakeholders.  </t>
  </si>
  <si>
    <t xml:space="preserve">GGO6: Evidence of meaningful participation of female staff or female community members in project activities and consultations. </t>
  </si>
  <si>
    <t>GGO8: Evidence of meaningful participation of all groups in conflict in project activities.</t>
  </si>
  <si>
    <t>GGRL11: Occasions of consensus or concerted efforts in village(s).</t>
  </si>
  <si>
    <t>GGRL2: Evidence of integration of target groups’ concerns and/or suggestions to the final version of policy products.</t>
  </si>
  <si>
    <t>GGRL3: Evidence of interest/follow-up from project stakeholders on project results and their sustainability.</t>
  </si>
  <si>
    <t xml:space="preserve">GGRL4: Evidence of continuous cooperation of key stakeholders with project recipient after project end. </t>
  </si>
  <si>
    <t xml:space="preserve">GGRL5: Evidence of government entities’ increased activity in consultation processes. </t>
  </si>
  <si>
    <t>GGRL6: Evidence of increased political tolerance to opposing views expressed by civil society or opposition groups.</t>
  </si>
  <si>
    <t>GGRL10: Evidence of increased capacity (effectiveness) of CSOs to engage in policy dialogues.</t>
  </si>
  <si>
    <t xml:space="preserve">GGRN6: Number of public bodies or mechanisms that regularly invite input from non-governmental stakeholders. </t>
  </si>
  <si>
    <t>GGRN2: Number and type of consultation mechanisms that are functioning after the end of the intervention.</t>
  </si>
  <si>
    <t>GGRN3: Number and type of stakeholder coalitions that are functioning after the end of the intervention.</t>
  </si>
  <si>
    <t>GGRN4: Number and type of media products covering causes pursued by supported stakeholder groups.</t>
  </si>
  <si>
    <t>GGRN5: Number of (joint) petitions and/or voiced concerns presented by supported groups.</t>
  </si>
  <si>
    <t>GGO33: Number and type of policy dialogues established at a national or local level.</t>
  </si>
  <si>
    <t>GGO23: Number of resources developed that support evidence-based policy decisions.</t>
  </si>
  <si>
    <t>GGO26: Existence and characteristics of an information campaign (internal and external) related to a project or its thematic focus initiated by local government or other local players.</t>
  </si>
  <si>
    <t>GGO27: Number of public forums for dissemination of information, increased public awareness, and public discussion established.</t>
  </si>
  <si>
    <t>GGO28: Number of journalists trained with project support on reporting related to transparency or accountability (investigative journalism).</t>
  </si>
  <si>
    <t xml:space="preserve">GGO29: Proportion of target population that has gained regular access to the internet. </t>
  </si>
  <si>
    <t>GGO30: Number of Key Performance Indicators (KPIs) established or revised.</t>
  </si>
  <si>
    <t>GGO31: Number and type of mechanisms of complaint established.</t>
  </si>
  <si>
    <t>GGO32: Number and type of open data policies, programmes and initiatives.</t>
  </si>
  <si>
    <t>GGRL35: Increased activity of investigative journalists.</t>
  </si>
  <si>
    <t>GGRL20: Evidence of improved information content on official websites or in key documents of participating government entities (open government).</t>
  </si>
  <si>
    <t>GGRL22: Evidence of increased freedom of media.</t>
  </si>
  <si>
    <t>GRRL23: Evidence of a greater responsiveness of government to citizen requests.</t>
  </si>
  <si>
    <t xml:space="preserve">GGRL24: Government entities and/or other players continue to actively seek feedback from stakeholders on policies or previously agreed commitments. </t>
  </si>
  <si>
    <t>GGRL25: Budgeting practice in a target sector utilizes evidence.</t>
  </si>
  <si>
    <t>GGRL26: Draft budgets in target sectors are published for stakeholder consultations.</t>
  </si>
  <si>
    <t>GGRL27: Evidence of legislative changes aiming at strengthening accountability mechanisms taking place as a consequence of a project.</t>
  </si>
  <si>
    <t>GGRL28: Evidence of government entities holding regular public meetings.</t>
  </si>
  <si>
    <t xml:space="preserve">GGRL29: Evidence of more efficient operations of government entities participating in a project. </t>
  </si>
  <si>
    <t xml:space="preserve">GGRL30: Public accessibility of all major audits, evaluations and other performance reviews has improved. </t>
  </si>
  <si>
    <t>GGRL31: The government has released a digital government strategy.</t>
  </si>
  <si>
    <t xml:space="preserve">GGRL32: The government has adopted steps to increase secure public data sharing and access.   </t>
  </si>
  <si>
    <t xml:space="preserve">GGRL33: Increased access and use of open government data.                          </t>
  </si>
  <si>
    <t xml:space="preserve">GGRL34: Policy dialogues established with project support contribute to evidence-based programming and policy-making.            </t>
  </si>
  <si>
    <t>GGRN35: Media coverage of government actions (non-governmental oversight)</t>
  </si>
  <si>
    <t xml:space="preserve">GGRN20: Number and type of public forums or policy dialogues that are regularly convened by project participants. </t>
  </si>
  <si>
    <t>GGRN21: Number of public service and/or public servant directories released publicly by participating government.</t>
  </si>
  <si>
    <t>GGRN23: Number of project-assisted civil society organizations that engage in advocacy and watchdog functions.</t>
  </si>
  <si>
    <t>GGRN25: Proportion and type of government transaction services that may be made online.</t>
  </si>
  <si>
    <t>GGRN26: Percentage of regional/district organizations that make publicly available their annual budget each year.</t>
  </si>
  <si>
    <t>GGRN27: Number of policies or amendments institutionalized as a result of project support.</t>
  </si>
  <si>
    <t xml:space="preserve">GGRN28: Number and type of citizen grievances and complaints resolved through newly established mechanisms of complaint. </t>
  </si>
  <si>
    <t>GGRN29: Improved performance on KPIs developed.</t>
  </si>
  <si>
    <t xml:space="preserve">GGRN30: Number of reports, audits and inspections carried out/commissioned by government-oversight bodies after project end. </t>
  </si>
  <si>
    <t xml:space="preserve">GGRN31: Number, type and frequency of reports published by government entities on their own activities. </t>
  </si>
  <si>
    <t>GGRN32: Number and type of cases where government entities were called to accountability by civil society supported from a project (non-governmental oversight).</t>
  </si>
  <si>
    <t xml:space="preserve">GGRN33: Change in incidences of corrupting decision-makers and civil servants. </t>
  </si>
  <si>
    <t>GGRN34: Number and type of government open data sources.</t>
  </si>
  <si>
    <t xml:space="preserve">GGO44: Number and type of tools of mechanisms introduced to strengthen lawful transitions of power in region / country. </t>
  </si>
  <si>
    <t>GGO40: Project has equipped relevant stakeholders with necessary knowledge to act in accord with rule of law principles (awareness-raising).</t>
  </si>
  <si>
    <t>GGO41: Number and type of institutional checks on government power by the legislature, the judiciary, and independent auditing introduced or strengthened.</t>
  </si>
  <si>
    <t xml:space="preserve">GGO42: Number and type of whistle blowing procedures established </t>
  </si>
  <si>
    <t xml:space="preserve">GGO43: Information requests filed by project beneficiaries or partners. </t>
  </si>
  <si>
    <t>GGRL40: Evidence of the intervention facilitating free public access to applicable laws.</t>
  </si>
  <si>
    <t xml:space="preserve">GGRL41: Extent to which project recipient continues to provide public information-related services after the intervention ends </t>
  </si>
  <si>
    <t xml:space="preserve">GGRL42: Perceived quality, effectiveness and timeliness of on-request provision of public records / information. </t>
  </si>
  <si>
    <t xml:space="preserve">GGRL43: Extent to which project recipient continues to adhere to good practices in fostering citizen participation after the intervention ends  </t>
  </si>
  <si>
    <t>GGRL44: Degree of observance of international laws and accepted standards by national stakeholders after the intervention ends.</t>
  </si>
  <si>
    <t xml:space="preserve">GGRL45: Perceived degree of favoritism and domination of the public sector by power groups.  </t>
  </si>
  <si>
    <t>GGRN45: Number of reported fraudulent elections at regional/national level within the past five years.</t>
  </si>
  <si>
    <t>GGRN40: Shift in country ranking on internationally recognized measures/indices of rule of law – open government and corruption.</t>
  </si>
  <si>
    <t>GGRN41: Demonstrable improvements in timelines and quality of (open) government services.</t>
  </si>
  <si>
    <t>GGRN42: Change in number of government officials sanctioned for misconduct.</t>
  </si>
  <si>
    <t>GGO53: Number and type of tools or mechanisms introduced or strengthened to improve effectiveness and timeliness of country’s regulatory processes</t>
  </si>
  <si>
    <t>GGO50: Number of regulators trained.</t>
  </si>
  <si>
    <t>GGO51: Number of civil society actors trained to advocate for good regulations.</t>
  </si>
  <si>
    <t xml:space="preserve">GGO52: Number and type of capacity-building trainings, courses and informal sessions in regulatory processes. </t>
  </si>
  <si>
    <t>GGRL54: Reported increased capacity of civil society to expose cases of insufficient or bad regulations and their enforcement and hold regulators accountable</t>
  </si>
  <si>
    <t xml:space="preserve">GGRL53: Reported increased capacity of civil society to oversee/advocate for good regulatory processes </t>
  </si>
  <si>
    <t>GGRN51: Shift in country ranking on internationally recognized measures/indices of rule of law – regulatory processes</t>
  </si>
  <si>
    <t>GGRN50: Number and type of regulations presented and/or adopted</t>
  </si>
  <si>
    <t>GGO64: Number and type of alternative dispute resolutions (ADRs) established or improved.</t>
  </si>
  <si>
    <t>GGO60: Number and type of capacity-building trainings, courses and informal sessions delivered to judges and other justice system stakeholders.</t>
  </si>
  <si>
    <t xml:space="preserve">GGO61: Number of justice system stakeholders educated on fundamental rights, judicial best practices, treatment of vulnerable groups and other pertinent topics. </t>
  </si>
  <si>
    <t xml:space="preserve">GGO62: Number and type of tools or mechanisms introduced or strengthened to streamline judicial processes. </t>
  </si>
  <si>
    <t xml:space="preserve">GGO63: Number and type of civil society actors trained at justice system oversight. </t>
  </si>
  <si>
    <t>GGRL65: Change in living conditions of prisoners and convicted persons in psychiatric facilities.</t>
  </si>
  <si>
    <t>GGRL60: Evidence of increased and equal access to justice for all population groups to resolve their grievances.</t>
  </si>
  <si>
    <t xml:space="preserve">GGRL61: Evidence of increased administrative capacity of justice system organizations. </t>
  </si>
  <si>
    <t>GGRL62: Evidence of greater integrity and independence of the justice system.</t>
  </si>
  <si>
    <t xml:space="preserve">GGRL63: Evidence of the intervention contributing to passing a judicial reform(s) to streamline judicial processes and investigations.   </t>
  </si>
  <si>
    <t xml:space="preserve">GGRL64: Evidence of increased respect for the rights and a due processing of the accused. </t>
  </si>
  <si>
    <t>GGRN60: Shift in country ranking on internationally recognized measures/indices of rule of law-justice.</t>
  </si>
  <si>
    <t xml:space="preserve">GGRN62: Change in number of reported cases of fundamental rights violations by the justice system actors. </t>
  </si>
  <si>
    <t>GGRN63: Change in number of reported cases of bribe requests made by justice system organizations’ staff.</t>
  </si>
  <si>
    <t>GGRN65: Change in proportion of persons held in custody/prisons without due judicial processing of their case</t>
  </si>
  <si>
    <t>EERL2: Degree and direction to which a project may have influenced climate change and climate change mitigation actions.</t>
  </si>
  <si>
    <t>EERN8: Number of persons acting as citizen scientists after project end.</t>
  </si>
  <si>
    <t>EERN2: Percentage of policy-makers, farmers and other stakeholders who take environmental aspects into consideration in their daily activities.</t>
  </si>
  <si>
    <t>EERN3: Number and type of measures aimed at decreasing use of forest resources and deforestation.</t>
  </si>
  <si>
    <t xml:space="preserve">EERN4: Change in species diversity in project area after the intervention. </t>
  </si>
  <si>
    <t xml:space="preserve">EERN5: Improved quality of soil in area of project intervention as per local or international standards. </t>
  </si>
  <si>
    <t xml:space="preserve">EERN6: Expansion of agricultural land at the expense of specially protected areas as a direct or indirect result of a project. </t>
  </si>
  <si>
    <t>EERN7: Change in soil erosion rates.</t>
  </si>
  <si>
    <t>EERN25: Total and proportion of greenhouse gas emissions from any or all supported sector(s).</t>
  </si>
  <si>
    <t>EERN27: Emissions of air pollutants from disposal and treatment of waste generated by project-supported products or facilities.</t>
  </si>
  <si>
    <t>EERN28: Emissions of air pollutants from energy-producing plants and processes.</t>
  </si>
  <si>
    <r>
      <t>EERN29: CO</t>
    </r>
    <r>
      <rPr>
        <vertAlign val="subscript"/>
        <sz val="8"/>
        <color theme="1"/>
        <rFont val="Calibri"/>
        <family val="2"/>
        <charset val="238"/>
        <scheme val="minor"/>
      </rPr>
      <t>2</t>
    </r>
    <r>
      <rPr>
        <sz val="8"/>
        <color theme="1"/>
        <rFont val="Calibri"/>
        <family val="2"/>
        <scheme val="minor"/>
      </rPr>
      <t xml:space="preserve"> sequestration capacity.</t>
    </r>
  </si>
  <si>
    <t>EEO41: Local knowledge about water management has been integrated into the project.</t>
  </si>
  <si>
    <t>EERL38: Evidence of increased use of rain water.</t>
  </si>
  <si>
    <t>EERL36: Evidence of decreased water pollution from any or all supported sector(s).</t>
  </si>
  <si>
    <t>EERL37: Evidence of changed behaviour patterns of local inhabitants in relation to water resources protection.</t>
  </si>
  <si>
    <t>EEO51: Evidence of measures put in place to prevent potential chemicals spills from facilities involved in carrying out project activities.</t>
  </si>
  <si>
    <t>EEO52: Number of people trained in handling, collection and treatment of hazardous waste.</t>
  </si>
  <si>
    <t>EERL50: Evidence of changed behaviour patterns of local inhabitants in relation to waste generation.</t>
  </si>
  <si>
    <t>EERL53: Evidence of appropriate handing of hazardous waste.</t>
  </si>
  <si>
    <t>EERN59: Volume of waste turned into energy.</t>
  </si>
  <si>
    <t>EERN53: Generation and disposal of municipal waste per capita.</t>
  </si>
  <si>
    <t>EERN54: Generation and disposal of industrial waste before and after project.</t>
  </si>
  <si>
    <t>EERN57: Hazardous waste generated by project-supported products or facilities.</t>
  </si>
  <si>
    <t xml:space="preserve">EERN58: Special treatment of hazardous waste. </t>
  </si>
  <si>
    <t>EGO10: Environmental considerations were integrated into education, awareness and capacity building delivered to project target groups.</t>
  </si>
  <si>
    <t xml:space="preserve">EGO2: Number and type of capacity-building tools and/or services delivered by the project to strengthen local environmental governance capacity. </t>
  </si>
  <si>
    <t>EGO7: Number and type of environmentally-focused voluntary instruments launched.</t>
  </si>
  <si>
    <t>EGO8: Number and type of environmentally-focused economic instruments introduced.</t>
  </si>
  <si>
    <t>EGO9: Number and type of information-based instruments and education introduced/delivered.</t>
  </si>
  <si>
    <t>EGRL9: Evidence of change in media reflections of environmental topics.</t>
  </si>
  <si>
    <t>EGRL2: Satisfaction of community members/target groups with environmental protection.</t>
  </si>
  <si>
    <t xml:space="preserve">EGRL3: Degree of uptake and type of environmentally-focused financial incentives. </t>
  </si>
  <si>
    <t>EGRL4: Evidence of new laws, bylaws, policies, regulations or strategies in the area of safe manipulation and disposing of potentially hazardous waste.</t>
  </si>
  <si>
    <t>EGRL5: Evidence of effective enforcement of environmental rules, regulations and policies.</t>
  </si>
  <si>
    <t>EGRL6: Evidence of positive effect/impact of new measures on the state of environment.</t>
  </si>
  <si>
    <t>EGRL7: Evidence of civil society participation in environmental governance.</t>
  </si>
  <si>
    <t>EGRL8: Evidence of changes in citizens’ more environmentally-friendly behaviour.</t>
  </si>
  <si>
    <t>EGRN11: Public income generated from environmentally-focused economic instruments.</t>
  </si>
  <si>
    <t>EGRN4: Number/volume of alternative livelihoods options provided by the project and pursued by beneficiaries.</t>
  </si>
  <si>
    <t>EGRN5: Number of environment-related mechanisms and tools for which public input has been sought.</t>
  </si>
  <si>
    <t>EGRN6: Number of active citizens engaged in local environmental observer networks or similar initiatives.</t>
  </si>
  <si>
    <t>EGRN7: Number of jobs created in environmental sector.</t>
  </si>
  <si>
    <t>EGRN8: Number of active CSOs in environmental sector.</t>
  </si>
  <si>
    <t>EGRN9: Frequency and tone of reporting on environmental topics in media.</t>
  </si>
  <si>
    <t>EGRN10: Change in budget envelope dedicated to environment in local or national budget.</t>
  </si>
  <si>
    <t>HRRL3: Project enhanced respect for rights of traditionally disadvantaged groups.</t>
  </si>
  <si>
    <t>HHRN6: Increase in civil society denouncements of human rights abuses and violations.</t>
  </si>
  <si>
    <t>HRRN1: Number of organizations with increased capacity for advocacy and promotion of human rights.</t>
  </si>
  <si>
    <t>HRRN3: Number and type of policy documents adopted by government authorities that considered human rights or include human rights analysis.</t>
  </si>
  <si>
    <t xml:space="preserve">HRRL21: Evidence of the project improving the standard of living of the poorest/most vulnerable members of the community.  </t>
  </si>
  <si>
    <t xml:space="preserve">HRRL24: Reported increased access/improved quality of education for children belonging to underprivileged groups. </t>
  </si>
  <si>
    <t xml:space="preserve">HRRN25: Proportion of the most vulnerable people who enjoy the benefits of the project of the total that could have been served. </t>
  </si>
  <si>
    <t>HRRN21: Change in proportion of population belonging to underprivileged groups whose food consumption patterns have improved.</t>
  </si>
  <si>
    <t xml:space="preserve">HRRN22: Proportion of children from underprivileged groups with improved educational achievements.  </t>
  </si>
  <si>
    <t>HRRN23: Proportion of public officials, community leaders and high-rank managers who belong to underprivileged groups.</t>
  </si>
  <si>
    <t>HRRN24: Number of reported attacks on minority communities motivated by religious, ethnical or cultural differences and/or hate has decreased.</t>
  </si>
  <si>
    <t>HRO40: Number of children provided with safe shelter.</t>
  </si>
  <si>
    <t>HRRL44: Evidence of project improving access of children to health services.</t>
  </si>
  <si>
    <t>HRRL40: Evidence of project improving safety of children.</t>
  </si>
  <si>
    <t>HRRL41: Evidence of project improving the hygiene, sanitation, nutrition and health of children.</t>
  </si>
  <si>
    <t>HRRL43: Evidence of project improving access of children to education.</t>
  </si>
  <si>
    <t>HRRN40: School enrollment rates for boys and girls of different age groups.</t>
  </si>
  <si>
    <t>HRRN44: Number of qualified health personnel in supported health facilities.</t>
  </si>
  <si>
    <t>HRRN48: Percentage of children abandoning schooling (drop-outs).</t>
  </si>
  <si>
    <t xml:space="preserve">HRRN49: Percentage of children who fall victims to sexual violence, exploitation or other maltreatment. </t>
  </si>
  <si>
    <t>HRRN52: Percentage of former child soldiers reintegrated.</t>
  </si>
  <si>
    <t xml:space="preserve">HRRN53: Percentage of children benefiting from economic opportunities created for their family members. </t>
  </si>
  <si>
    <t>HRRN54: Literacy rate of refugees aged 15-24</t>
  </si>
  <si>
    <t>GEO9: Number of persons or organizations trained in LGBT advocacy.</t>
  </si>
  <si>
    <t>GEO1: Women and men had equal opportunity to participate in project and all its activities.</t>
  </si>
  <si>
    <t>GEO2: Number and focus of women-led organizations/co-operatives established.</t>
  </si>
  <si>
    <t xml:space="preserve">GEO3: Number of women trained in public speaking/leadership skills. </t>
  </si>
  <si>
    <t>GEO4: Number of women or women’s organizations trained/supported in gender advocacy.</t>
  </si>
  <si>
    <t>GEO5: Percentage of male participants in gender-equality training activities.</t>
  </si>
  <si>
    <t>GEO6: Proportion of male participants in gender advocacy or other gender-related project activities.</t>
  </si>
  <si>
    <t>GEO7: Members of the LGBT community had equal opportunity to participate in project and all its activities.</t>
  </si>
  <si>
    <t>GEO8: Number and type of organizations established that support the LGBT community.</t>
  </si>
  <si>
    <t>GERL9: Evidence of supported LGBT groups/organizations influencing decision-making.</t>
  </si>
  <si>
    <t>GERL1: Evidence of strengthened position of women and/or women’s organizations after project intervention.</t>
  </si>
  <si>
    <t>GERL2: Incidences in which supported women or women’s organizations used newly acquired knowledge and skills in their advocacy work.</t>
  </si>
  <si>
    <t>GERL3: Evidence of supported women’s organizations forming/engaging in coalitions, networks and other platforms.</t>
  </si>
  <si>
    <t xml:space="preserve">GERL4: Evidence of effectiveness and results achieved through advocacy initiatives initiated with project support. </t>
  </si>
  <si>
    <t>GERL5: Self-reported increase in women’s knowledge of their rights.</t>
  </si>
  <si>
    <t xml:space="preserve">GERL6: Change in perceived chances of women to hold senior decision-making posts.  </t>
  </si>
  <si>
    <t>GERL7: Members of LGBT community have had equal benefits from project / equal access to project-generated goods and services.</t>
  </si>
  <si>
    <t>GERL8: Evidence of a strengthened position/increased presence of LGBT people or organizations serving LGBT.</t>
  </si>
  <si>
    <t>GERN6: Number of public dialogue spaces in which supported LGBT persons and LGBT organizations participate after project end.</t>
  </si>
  <si>
    <t>GERN2: Number of public dialogue spaces in which supported women and women’s organizations participate after project end.</t>
  </si>
  <si>
    <t>GERN3: Proportional change in attitudes of men and women towards women in leadership positions.</t>
  </si>
  <si>
    <t>GERN4: Change in proportion of women feeling empowered to participate in public affairs.</t>
  </si>
  <si>
    <t>GERN5: Number of initiatives aimed at improving conditions for LGBT people initiated by persons supported from project.</t>
  </si>
  <si>
    <t xml:space="preserve">GEO23: Number of women provided leadership and managerial skills training. </t>
  </si>
  <si>
    <t>GEO21: Male:female ratio of project participants in (depending on the project objectives):
-  the partner organization (not the project itself);
-  the target sector; 
-  the partner community; and
-  as candidates for public office
-  other as appropriate</t>
  </si>
  <si>
    <t xml:space="preserve">GEO22: Number of women provided mentoring. </t>
  </si>
  <si>
    <t>GERL28: Evidence of beneficiaries in public functions promoting LGBT’s rights and services for LGBT people.</t>
  </si>
  <si>
    <t>GERL20: Women have had equal benefits from project / equal access to project-generated goods and services.</t>
  </si>
  <si>
    <t>GERL21: Instances in which women supported from a project exercised influence on decision-making and its result.</t>
  </si>
  <si>
    <t>GERL22: Evidence of women in public functions promoting women’s rights and services for women.</t>
  </si>
  <si>
    <t>GERL23: Evidence of lingering factors that hinder women’s public participation.</t>
  </si>
  <si>
    <t xml:space="preserve">GERL24: Incidences of positive feedback on decision-making roles of women supported from project.   </t>
  </si>
  <si>
    <t xml:space="preserve">GERL25: Self-reported effectiveness/success of supported women in their decision-making roles. </t>
  </si>
  <si>
    <t xml:space="preserve">GERL26: Reported instances of men or men-led organizations’ changing their opinions or attitudes towards women’s public participation. </t>
  </si>
  <si>
    <t xml:space="preserve">GERL27: Reported change in tolerance of male household members towards women’s activities outside the household. </t>
  </si>
  <si>
    <t xml:space="preserve">GERN29: Proportion of women who reported participating in a political or community discussion, forum or group in the last year.  </t>
  </si>
  <si>
    <t>GERN23: Proportion of women in management positions.</t>
  </si>
  <si>
    <t>GERN24: Proportion of women reporting increase of independent decision-making at personal level.</t>
  </si>
  <si>
    <t>GERN25: Proportion of women reporting increase of independent decision-making in voting and/or as public representatives.</t>
  </si>
  <si>
    <t xml:space="preserve">GERN26: Proportion of women with increased control over their personal finances.  </t>
  </si>
  <si>
    <t xml:space="preserve">GERN27: Proportion of women reporting increase of shared decision-making at a household level (incl. budget &amp; children). </t>
  </si>
  <si>
    <t>GERN28: Proportion of women with increased control over their sexual and reproductive health.</t>
  </si>
  <si>
    <t>GEO42: Proportion of public officials educated on gender equality issues.</t>
  </si>
  <si>
    <t>GEO43: Proportion of public officials trained in gender mainstreaming strategies for policy making.</t>
  </si>
  <si>
    <t>GEO44: Proportion of recipients or partner organizations’ representatives educated/trained on gender equality and gender mainstreaming issues.</t>
  </si>
  <si>
    <t>GEO45: Proportion of newly hired staff with expertise in gender issues.</t>
  </si>
  <si>
    <t>GEO46: Number and type of gender-related programs or policies developed.</t>
  </si>
  <si>
    <t xml:space="preserve">GEO47: Number of staff trained in applying a sensitive approach towards the LGBT individuals.  </t>
  </si>
  <si>
    <t>GEO48: Number and type of organizational and/or public programming strategies for LGBT developed.</t>
  </si>
  <si>
    <t>GERL52: Evidence of eliminating gender inequality from the country’s laws.</t>
  </si>
  <si>
    <t>GERL40: Local government has an explicit policy commitment on gender equality.</t>
  </si>
  <si>
    <t>GERL41: Gender analyses carried out by public authorities prior designing or adjusting policies and programs</t>
  </si>
  <si>
    <t xml:space="preserve">GERL42: Gender-sensitive reporting on progress and results of major lines of public programming. </t>
  </si>
  <si>
    <t xml:space="preserve">GERL44: Evidence of effective gender mainstreaming in supported sectors/institutions. </t>
  </si>
  <si>
    <t>GERL45: Perceptions of marginalized women of institutional support to women’s issues.</t>
  </si>
  <si>
    <t xml:space="preserve">GERL46: Increased knowledge and analytical skills related to gender issues reported by public officials. </t>
  </si>
  <si>
    <t>GERL47: Target public officials use acquired gender-specific skills and knowledge in an everyday practice.</t>
  </si>
  <si>
    <t>GERL48: Evidence of improved gender-responsive consultation processes.</t>
  </si>
  <si>
    <t xml:space="preserve">GERL49: Evidence of lingering factors marginalizing (poor) women despite adopted policies or legislation. </t>
  </si>
  <si>
    <t>GERL50: Perceptions of LGBT community of institutional support to LGBT issues.</t>
  </si>
  <si>
    <t>GERL51: Evidence of lingering factors that limit access of LGBT persons to basic services despite legislative or other systemic changes.</t>
  </si>
  <si>
    <t>GERN41: Sex-disaggregated data being collected for every major line of public programming.</t>
  </si>
  <si>
    <t>GERN42: Increase in use of gender-specific indicators in country statistical, monitoring and evaluation systems.</t>
  </si>
  <si>
    <t xml:space="preserve">GERN43: Number and type of policies or strategies aimed at reducing poverty of women. </t>
  </si>
  <si>
    <t>GERN44: Number and type of policies or strategies aimed at improving access of women to services and opportunities.</t>
  </si>
  <si>
    <t xml:space="preserve">GERN45: Number and type of public institutions’ reports that provide information on the status of women and gender equality. </t>
  </si>
  <si>
    <t xml:space="preserve">GERN46: Proportion of budget dedicated to gender equality. </t>
  </si>
  <si>
    <t>GERN47: Number and type of policies or strategies aimed at eliminating discrimination against LGBT people.</t>
  </si>
  <si>
    <t>GERN48: Increase in the rate of gay marriage or registered partnerships.</t>
  </si>
  <si>
    <t>GERN49: Increase in LGBT health and community centers.</t>
  </si>
  <si>
    <t>GERL66: The general public report greater tolerance towards LGBT people/support for their rights</t>
  </si>
  <si>
    <t>GERN64: Change in reported incidences of hate-motivated violence against LGBT people in project-affected community.</t>
  </si>
  <si>
    <t>GERN60: Proportional change in attitudes of men and women towards women’s and girls’ rights.</t>
  </si>
  <si>
    <t>GERN61: Proportional change in attitudes of men and women towards violence against women.</t>
  </si>
  <si>
    <t>GERN62: Proportional change in attitudes of men and women towards women’s leadership, political participation and independent decision-making.</t>
  </si>
  <si>
    <t xml:space="preserve">GERN63: Proportional change in attitudes towards LGBT persons and their rights. </t>
  </si>
  <si>
    <t>GEO78: Number of feminist advocacy initiatives against GBV supported by the project.</t>
  </si>
  <si>
    <t>GEO70: Number and type of organizations helping victims of gender-based violence supported.</t>
  </si>
  <si>
    <t>GEO71: Number and type of services and facilities for victims of gender-based violence established.</t>
  </si>
  <si>
    <t>GEO72: Percentage/number of implementing/partner organizations’ staff trained at issues of gender-based violence, including domestic violence.</t>
  </si>
  <si>
    <t>GEO73: Number of workshops, seminars and other activities on gender-based violence and its prevention carried out with project support.</t>
  </si>
  <si>
    <t xml:space="preserve">GEO74: Number of victims of gender-based violence assisted with project support. </t>
  </si>
  <si>
    <t xml:space="preserve">GEO75: Number of victims of sex trafficking / trafficking in persons assisted with project support. </t>
  </si>
  <si>
    <t>GEO76: Number of persons who committed a gender-motivated violent crime who participated in rehabilitation program supported by project</t>
  </si>
  <si>
    <t>GEO77: Number of public officials educated/trained on gender-based violence and trafficking issues.</t>
  </si>
  <si>
    <t>GERN73: Change in then umber of cases of gender-based violence reported to the police or other bodies.</t>
  </si>
  <si>
    <t xml:space="preserve">GEO89: Number of women and girls benefitting from measures taken to improve housing situation of beneficiaries. </t>
  </si>
  <si>
    <t xml:space="preserve">GEO80: Number of vulnerable or marginalized girls and women provided with skills training. </t>
  </si>
  <si>
    <t xml:space="preserve">GEO81: Incidence of consultations of women and men on the design of services. </t>
  </si>
  <si>
    <t>GEO82: Proportional change in school enrollment of girls compared to boys.</t>
  </si>
  <si>
    <t>GEO84: Number of educational staff hired and/or trained, including gender equality, disaggregated by sex.</t>
  </si>
  <si>
    <t>GEO86: Number of women and girls provided with access to/possession of more energy-efficient or health-friendly assets.</t>
  </si>
  <si>
    <t xml:space="preserve">GEO87: Number of women and girls benefitting from measures taken to improve access to safe drinking water. </t>
  </si>
  <si>
    <t>GEO88: Number of women and girls benefitting from measures aimed at increasing food security.</t>
  </si>
  <si>
    <t>GEO90: Number of formal employment opportunities created that are occupied by women.</t>
  </si>
  <si>
    <t>GEO91: Number/proportion of women-owned businesses, including farms, supported.</t>
  </si>
  <si>
    <t>GEO92: Number of women assisted in acquiring ownership of natural and/or economic assets.</t>
  </si>
  <si>
    <t>GEO93: Number of women assisted in accessing basic financial services.</t>
  </si>
  <si>
    <t>GEO94: Volume of loans and investments taken/made by women.</t>
  </si>
  <si>
    <t>GEO95: Number of jobs created by women-owned businesses.</t>
  </si>
  <si>
    <t xml:space="preserve">GERL80: Reported improvements and increased safety of access of women and girls to health services. </t>
  </si>
  <si>
    <t>GERL81: Perceived improvement in gender-responsiveness of health services.</t>
  </si>
  <si>
    <t>GERL82: Reported improvements and increased safety of access of girls to education.</t>
  </si>
  <si>
    <t>GERL85: Reported improvements and increased safety of access of women and girls to safe drinking water/water sources.</t>
  </si>
  <si>
    <t xml:space="preserve">GERL97: Evidence of project contributing to innovative, climate-friendly economic activities benefitting target groups, including women. </t>
  </si>
  <si>
    <t>GERL90: Reported change in women’s access to decent work following a project training/support.</t>
  </si>
  <si>
    <t xml:space="preserve">GERL91: Proportional change in representation of women in professional technical fields. </t>
  </si>
  <si>
    <t>GERL92: Increased number or competitiveness or sustainability of women-owned businesses.</t>
  </si>
  <si>
    <t xml:space="preserve">GERL93: Increased purchasing power of women compared to men. </t>
  </si>
  <si>
    <t>GERL94: Increased access of female business owners to markets.</t>
  </si>
  <si>
    <t>GERL95: More equitable inheritance customs or laws adopted.</t>
  </si>
  <si>
    <t xml:space="preserve">GERL96: Reported improvements and increased access of women to more climate-resilient or climate-friendly productive assets and strategies. </t>
  </si>
  <si>
    <t>GERN81: Change in education completion rates for girls and boys.</t>
  </si>
  <si>
    <t>GERN82: Proportion of women and girls dying from preventable causes compared to that of men and boys.</t>
  </si>
  <si>
    <t xml:space="preserve">GERN83: Hours of non-remunerated (household and community) work per week performed by women and men, girls and boys.  </t>
  </si>
  <si>
    <t>GERN84: Proportion of women and men in project-affected community/target group who have adequate livelihoods (income).</t>
  </si>
  <si>
    <t>GERN85: Proportion of women and men living in adequate housing.</t>
  </si>
  <si>
    <t>GERN86: Proportion of women and men with regular access to safe food.</t>
  </si>
  <si>
    <t>GERN87: Proportion of women and men with regular access to health care for themselves and their children.</t>
  </si>
  <si>
    <t>GERN89: Percentage of school-aged girls and boys not attending school.</t>
  </si>
  <si>
    <t>GERN180: Change in early marriage and/or pregnancies rates for girls aged 10-18.</t>
  </si>
  <si>
    <t>GERN181: Proportion of women with access to climate-friendly / climate-resilient technologies.</t>
  </si>
  <si>
    <t>GERN182: Proportion of women with improved access to safe and reliable energy sources.</t>
  </si>
  <si>
    <t>GERN183: Number of hours a day women spend on collecting drinking water.</t>
  </si>
  <si>
    <t>GERN96: Proportional change in women’s access to capital for their businesses.</t>
  </si>
  <si>
    <t>GERN90: Change in women’s formal employment compared to change in formal employment of men in the same period.</t>
  </si>
  <si>
    <t>GERN91: Proportion of women among formally employed with low income.</t>
  </si>
  <si>
    <t>GERN92: Proportional change in average income of female-headed households compared to male-headed households.</t>
  </si>
  <si>
    <t>GERN93: Proportional change in business income of women-owned businesses compared to male counterparts.</t>
  </si>
  <si>
    <t>GERN94: Proportion of businesses owned by women with increased climate resilience.</t>
  </si>
  <si>
    <t xml:space="preserve">GERN95: Percentage of women and girls living below the poverty line. </t>
  </si>
  <si>
    <t>EERN26: Emissions of air pollutants from project-supported products or facilities.</t>
  </si>
  <si>
    <t>Note: EGO – Environmental Governance Output indicator, EGRL – Environmental Governance Result (Outcome) QuaLitative indicator; EGRN – Environmental Governance Result (Outcome) QuaNtitative indicator</t>
  </si>
  <si>
    <t>Note: EEO – Environmental Effects Output indicator; EERL - Environmental Effects Result (Outcome) QuaLitative indicator; EERN - Environmental Effects Result (Outcome) QuaNtitative indicator</t>
  </si>
  <si>
    <t>Note: GGO – Good Governance Output indicator; GGRL – Good Governance Result (Outcome) QuaLitative indicator, GGRN – Good Governance Result (Outcome) QuaNtitative indicator.</t>
  </si>
  <si>
    <t>Note: HRO – Human Rights Output indicator; HRRL – Human Rights Result (Outcome) QuaLitative indicator; HRRN – Human Rights Result (Outcome) QuaNtitative indicator</t>
  </si>
  <si>
    <t>Note: GEO – Gender Equality Output indicator; GERL – Gender Equality Result (Outcome) QuaLitative Indicator, GERN - Gender Equality Result (Outcome) QuaNtitative Indicator</t>
  </si>
  <si>
    <r>
      <rPr>
        <b/>
        <i/>
        <sz val="8"/>
        <color theme="1"/>
        <rFont val="Calibri"/>
        <family val="2"/>
        <charset val="238"/>
        <scheme val="minor"/>
      </rPr>
      <t xml:space="preserve">Note: </t>
    </r>
    <r>
      <rPr>
        <i/>
        <sz val="8"/>
        <color theme="1"/>
        <rFont val="Calibri"/>
        <family val="2"/>
        <charset val="238"/>
        <scheme val="minor"/>
      </rPr>
      <t>green colour indicates that all relevant context indicators have been fulfilled; orange colour indicates that at least one of the relevant context indicators has been fulfilled; red colour indicates that none of the relevant context indicators have been fulfilled; grey colour indicates that none of context indicators is relevant; in grey cells are presented positively evaluated project-related indicators</t>
    </r>
  </si>
  <si>
    <r>
      <rPr>
        <b/>
        <i/>
        <sz val="8"/>
        <color theme="1"/>
        <rFont val="Calibri"/>
        <family val="2"/>
        <charset val="238"/>
        <scheme val="minor"/>
      </rPr>
      <t>Note:</t>
    </r>
    <r>
      <rPr>
        <i/>
        <sz val="8"/>
        <color theme="1"/>
        <rFont val="Calibri"/>
        <family val="2"/>
        <charset val="238"/>
        <scheme val="minor"/>
      </rPr>
      <t xml:space="preserve"> EET – thematic focus (crosscutting theme or key project focus), EEP – environmental effects project-related indicator, EGC – environmental governance context indicator</t>
    </r>
  </si>
  <si>
    <t>To a Great Extent</t>
  </si>
  <si>
    <t>Somewhat</t>
  </si>
  <si>
    <t>Very Little</t>
  </si>
  <si>
    <t>Not at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</si>
</sst>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charset val="238"/>
      <scheme val="minor"/>
    </font>
    <font>
      <sz val="8"/>
      <color theme="1"/>
      <name val="Calibri"/>
      <family val="2"/>
      <charset val="238"/>
      <scheme val="minor"/>
    </font>
    <font>
      <sz val="7"/>
      <color theme="1"/>
      <name val="Arial Narrow"/>
      <family val="2"/>
      <charset val="238"/>
    </font>
    <font>
      <b/>
      <sz val="8"/>
      <color theme="1"/>
      <name val="Calibri"/>
      <family val="2"/>
      <charset val="238"/>
      <scheme val="minor"/>
    </font>
    <font>
      <sz val="14"/>
      <color theme="0"/>
      <name val="Calibri"/>
      <family val="2"/>
      <charset val="238"/>
      <scheme val="minor"/>
    </font>
    <font>
      <i/>
      <sz val="9"/>
      <color theme="1"/>
      <name val="Calibri"/>
      <family val="2"/>
      <charset val="238"/>
      <scheme val="minor"/>
    </font>
    <font>
      <b/>
      <sz val="12"/>
      <color rgb="FF000000"/>
      <name val="Times New Roman"/>
      <family val="1"/>
      <charset val="238"/>
    </font>
    <font>
      <sz val="18"/>
      <color rgb="FF000000"/>
      <name val="Calibri"/>
      <family val="2"/>
      <charset val="238"/>
      <scheme val="minor"/>
    </font>
    <font>
      <sz val="7"/>
      <color theme="1"/>
      <name val="Calibri"/>
      <family val="2"/>
      <charset val="238"/>
      <scheme val="minor"/>
    </font>
    <font>
      <b/>
      <sz val="9"/>
      <color theme="0"/>
      <name val="Calibri"/>
      <family val="2"/>
      <charset val="238"/>
      <scheme val="minor"/>
    </font>
    <font>
      <i/>
      <sz val="8"/>
      <color theme="1"/>
      <name val="Calibri"/>
      <family val="2"/>
      <charset val="238"/>
      <scheme val="minor"/>
    </font>
    <font>
      <b/>
      <i/>
      <sz val="8"/>
      <color theme="1"/>
      <name val="Calibri"/>
      <family val="2"/>
      <charset val="238"/>
      <scheme val="minor"/>
    </font>
    <font>
      <i/>
      <sz val="11"/>
      <color theme="1"/>
      <name val="Calibri"/>
      <family val="2"/>
      <charset val="238"/>
      <scheme val="minor"/>
    </font>
    <font>
      <b/>
      <sz val="12"/>
      <color rgb="FFC00000"/>
      <name val="Calibri"/>
      <family val="2"/>
      <scheme val="minor"/>
    </font>
    <font>
      <b/>
      <sz val="12"/>
      <color rgb="FFB40000"/>
      <name val="Calibri"/>
      <family val="2"/>
      <scheme val="minor"/>
    </font>
    <font>
      <sz val="12"/>
      <color theme="1"/>
      <name val="Calibri"/>
      <family val="2"/>
      <scheme val="minor"/>
    </font>
    <font>
      <i/>
      <sz val="7"/>
      <color theme="1"/>
      <name val="Arial Narrow"/>
      <family val="2"/>
      <charset val="238"/>
    </font>
    <font>
      <b/>
      <sz val="8"/>
      <color theme="0"/>
      <name val="Calibri"/>
      <family val="2"/>
      <charset val="238"/>
      <scheme val="minor"/>
    </font>
    <font>
      <sz val="12"/>
      <color rgb="FFC00000"/>
      <name val="Calibri"/>
      <family val="2"/>
      <charset val="238"/>
      <scheme val="minor"/>
    </font>
    <font>
      <b/>
      <sz val="8"/>
      <color theme="0"/>
      <name val="Calibri"/>
      <family val="2"/>
      <scheme val="minor"/>
    </font>
    <font>
      <b/>
      <sz val="8"/>
      <color rgb="FFC00000"/>
      <name val="Calibri"/>
      <family val="2"/>
      <scheme val="minor"/>
    </font>
    <font>
      <sz val="8"/>
      <color theme="1"/>
      <name val="Calibri"/>
      <family val="2"/>
      <scheme val="minor"/>
    </font>
    <font>
      <b/>
      <sz val="8"/>
      <color theme="1"/>
      <name val="Calibri"/>
      <family val="2"/>
      <scheme val="minor"/>
    </font>
    <font>
      <sz val="15"/>
      <color theme="0"/>
      <name val="Calibri"/>
      <family val="2"/>
      <charset val="238"/>
      <scheme val="minor"/>
    </font>
    <font>
      <sz val="16"/>
      <color theme="0"/>
      <name val="Calibri"/>
      <family val="2"/>
      <charset val="238"/>
      <scheme val="minor"/>
    </font>
    <font>
      <b/>
      <sz val="12"/>
      <color theme="0"/>
      <name val="Calibri"/>
      <family val="2"/>
      <scheme val="minor"/>
    </font>
    <font>
      <sz val="18"/>
      <color theme="1"/>
      <name val="Calibri"/>
      <family val="2"/>
      <charset val="238"/>
      <scheme val="minor"/>
    </font>
    <font>
      <sz val="12"/>
      <color theme="0"/>
      <name val="Calibri"/>
      <family val="2"/>
      <scheme val="minor"/>
    </font>
    <font>
      <sz val="9"/>
      <color theme="0"/>
      <name val="Calibri"/>
      <family val="2"/>
      <charset val="238"/>
      <scheme val="minor"/>
    </font>
    <font>
      <sz val="7.5"/>
      <color theme="1"/>
      <name val="Arial Narrow"/>
      <family val="2"/>
      <charset val="238"/>
    </font>
    <font>
      <sz val="11"/>
      <color theme="0"/>
      <name val="Calibri"/>
      <family val="2"/>
      <charset val="238"/>
      <scheme val="minor"/>
    </font>
    <font>
      <sz val="8"/>
      <color rgb="FFFF0000"/>
      <name val="Calibri"/>
      <family val="2"/>
      <charset val="238"/>
      <scheme val="minor"/>
    </font>
    <font>
      <sz val="9"/>
      <color rgb="FFC00000"/>
      <name val="Calibri"/>
      <family val="2"/>
      <charset val="238"/>
      <scheme val="minor"/>
    </font>
    <font>
      <sz val="11"/>
      <color rgb="FFC00000"/>
      <name val="Calibri"/>
      <family val="2"/>
      <charset val="238"/>
      <scheme val="minor"/>
    </font>
    <font>
      <sz val="8"/>
      <color rgb="FF000000"/>
      <name val="Calibri"/>
      <family val="2"/>
      <charset val="238"/>
      <scheme val="minor"/>
    </font>
    <font>
      <sz val="7.5"/>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rgb="FFFF0000"/>
      <name val="Calibri"/>
      <family val="2"/>
      <charset val="238"/>
      <scheme val="minor"/>
    </font>
    <font>
      <i/>
      <sz val="8"/>
      <name val="Calibri"/>
      <family val="2"/>
      <charset val="238"/>
      <scheme val="minor"/>
    </font>
    <font>
      <sz val="10"/>
      <color theme="0"/>
      <name val="Calibri"/>
      <family val="2"/>
      <charset val="238"/>
      <scheme val="minor"/>
    </font>
    <font>
      <sz val="13"/>
      <color theme="0"/>
      <name val="Calibri"/>
      <family val="2"/>
      <charset val="238"/>
      <scheme val="minor"/>
    </font>
    <font>
      <b/>
      <sz val="12"/>
      <color theme="1"/>
      <name val="Calibri"/>
      <family val="2"/>
      <charset val="238"/>
      <scheme val="minor"/>
    </font>
    <font>
      <sz val="8"/>
      <color rgb="FFFF3737"/>
      <name val="Calibri"/>
      <family val="2"/>
      <charset val="238"/>
      <scheme val="minor"/>
    </font>
    <font>
      <vertAlign val="subscript"/>
      <sz val="8"/>
      <color theme="1"/>
      <name val="Calibri"/>
      <family val="2"/>
      <charset val="238"/>
      <scheme val="minor"/>
    </font>
  </fonts>
  <fills count="12">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bgColor indexed="64"/>
      </patternFill>
    </fill>
    <fill>
      <patternFill patternType="solid">
        <fgColor theme="6"/>
        <bgColor indexed="64"/>
      </patternFill>
    </fill>
    <fill>
      <patternFill patternType="solid">
        <fgColor theme="9" tint="0.39997558519241921"/>
        <bgColor indexed="64"/>
      </patternFill>
    </fill>
    <fill>
      <patternFill patternType="solid">
        <fgColor theme="5"/>
        <bgColor indexed="64"/>
      </patternFill>
    </fill>
  </fills>
  <borders count="8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medium">
        <color rgb="FFC00000"/>
      </left>
      <right style="thin">
        <color rgb="FFC00000"/>
      </right>
      <top style="medium">
        <color rgb="FFC00000"/>
      </top>
      <bottom style="thin">
        <color rgb="FFC00000"/>
      </bottom>
      <diagonal/>
    </border>
    <border>
      <left style="medium">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thin">
        <color rgb="FFC00000"/>
      </left>
      <right style="medium">
        <color rgb="FFC00000"/>
      </right>
      <top style="thin">
        <color rgb="FFC00000"/>
      </top>
      <bottom style="thin">
        <color rgb="FFC00000"/>
      </bottom>
      <diagonal/>
    </border>
    <border>
      <left style="thin">
        <color rgb="FFC00000"/>
      </left>
      <right style="thin">
        <color rgb="FFC00000"/>
      </right>
      <top style="medium">
        <color rgb="FFC00000"/>
      </top>
      <bottom style="thin">
        <color rgb="FFC00000"/>
      </bottom>
      <diagonal/>
    </border>
    <border>
      <left style="medium">
        <color rgb="FFC00000"/>
      </left>
      <right style="thin">
        <color rgb="FFC00000"/>
      </right>
      <top style="thin">
        <color rgb="FFC00000"/>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top style="thin">
        <color rgb="FFC00000"/>
      </top>
      <bottom style="medium">
        <color rgb="FFC00000"/>
      </bottom>
      <diagonal/>
    </border>
    <border>
      <left style="thin">
        <color rgb="FFC00000"/>
      </left>
      <right style="medium">
        <color rgb="FFC00000"/>
      </right>
      <top style="thin">
        <color rgb="FFC00000"/>
      </top>
      <bottom style="medium">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medium">
        <color rgb="FFC00000"/>
      </bottom>
      <diagonal/>
    </border>
    <border>
      <left style="thin">
        <color theme="0"/>
      </left>
      <right style="thin">
        <color theme="0"/>
      </right>
      <top style="thin">
        <color theme="0"/>
      </top>
      <bottom style="thin">
        <color rgb="FFC00000"/>
      </bottom>
      <diagonal/>
    </border>
    <border>
      <left style="medium">
        <color rgb="FFC00000"/>
      </left>
      <right style="thin">
        <color theme="0"/>
      </right>
      <top style="medium">
        <color rgb="FFC00000"/>
      </top>
      <bottom style="thin">
        <color theme="0"/>
      </bottom>
      <diagonal/>
    </border>
    <border>
      <left style="thin">
        <color theme="0"/>
      </left>
      <right style="thin">
        <color theme="0"/>
      </right>
      <top style="medium">
        <color rgb="FFC00000"/>
      </top>
      <bottom style="thin">
        <color theme="0"/>
      </bottom>
      <diagonal/>
    </border>
    <border>
      <left style="thin">
        <color theme="0"/>
      </left>
      <right style="medium">
        <color rgb="FFC00000"/>
      </right>
      <top style="medium">
        <color rgb="FFC00000"/>
      </top>
      <bottom style="thin">
        <color theme="0"/>
      </bottom>
      <diagonal/>
    </border>
    <border>
      <left style="medium">
        <color rgb="FFC00000"/>
      </left>
      <right style="thin">
        <color theme="0"/>
      </right>
      <top style="thin">
        <color theme="0"/>
      </top>
      <bottom style="thin">
        <color rgb="FFC00000"/>
      </bottom>
      <diagonal/>
    </border>
    <border>
      <left style="thin">
        <color theme="0"/>
      </left>
      <right/>
      <top style="medium">
        <color rgb="FFC00000"/>
      </top>
      <bottom style="thin">
        <color theme="0"/>
      </bottom>
      <diagonal/>
    </border>
    <border>
      <left style="thin">
        <color theme="0"/>
      </left>
      <right/>
      <top style="thin">
        <color theme="0"/>
      </top>
      <bottom style="thin">
        <color rgb="FFC00000"/>
      </bottom>
      <diagonal/>
    </border>
    <border>
      <left style="medium">
        <color rgb="FFC00000"/>
      </left>
      <right style="thin">
        <color theme="0"/>
      </right>
      <top style="medium">
        <color rgb="FFC00000"/>
      </top>
      <bottom/>
      <diagonal/>
    </border>
    <border>
      <left style="medium">
        <color rgb="FFC00000"/>
      </left>
      <right style="thin">
        <color theme="0"/>
      </right>
      <top style="thin">
        <color theme="0"/>
      </top>
      <bottom style="medium">
        <color rgb="FFC00000"/>
      </bottom>
      <diagonal/>
    </border>
    <border>
      <left style="thin">
        <color theme="0"/>
      </left>
      <right style="thin">
        <color theme="0"/>
      </right>
      <top style="thin">
        <color theme="0"/>
      </top>
      <bottom style="medium">
        <color rgb="FFC00000"/>
      </bottom>
      <diagonal/>
    </border>
    <border>
      <left style="thin">
        <color theme="0"/>
      </left>
      <right/>
      <top style="medium">
        <color rgb="FFC00000"/>
      </top>
      <bottom/>
      <diagonal/>
    </border>
    <border>
      <left style="thin">
        <color theme="0"/>
      </left>
      <right/>
      <top style="thin">
        <color theme="0"/>
      </top>
      <bottom style="medium">
        <color rgb="FFC00000"/>
      </bottom>
      <diagonal/>
    </border>
    <border>
      <left style="medium">
        <color rgb="FFC00000"/>
      </left>
      <right style="medium">
        <color rgb="FFC00000"/>
      </right>
      <top style="medium">
        <color rgb="FFC00000"/>
      </top>
      <bottom style="thin">
        <color rgb="FFC00000"/>
      </bottom>
      <diagonal/>
    </border>
    <border>
      <left style="medium">
        <color rgb="FFC00000"/>
      </left>
      <right style="medium">
        <color rgb="FFC00000"/>
      </right>
      <top style="thin">
        <color rgb="FFC00000"/>
      </top>
      <bottom style="thin">
        <color rgb="FFC00000"/>
      </bottom>
      <diagonal/>
    </border>
    <border>
      <left style="medium">
        <color rgb="FFC00000"/>
      </left>
      <right style="medium">
        <color rgb="FFC00000"/>
      </right>
      <top style="thin">
        <color rgb="FFC00000"/>
      </top>
      <bottom style="medium">
        <color rgb="FFC00000"/>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diagonal/>
    </border>
    <border>
      <left style="medium">
        <color rgb="FFC00000"/>
      </left>
      <right style="thin">
        <color theme="0"/>
      </right>
      <top style="thin">
        <color theme="0"/>
      </top>
      <bottom style="thin">
        <color theme="0"/>
      </bottom>
      <diagonal/>
    </border>
    <border>
      <left style="thin">
        <color theme="0"/>
      </left>
      <right style="thin">
        <color rgb="FFC00000"/>
      </right>
      <top style="thin">
        <color theme="0"/>
      </top>
      <bottom style="thin">
        <color theme="0"/>
      </bottom>
      <diagonal/>
    </border>
    <border>
      <left style="thin">
        <color theme="0"/>
      </left>
      <right style="thin">
        <color rgb="FFC00000"/>
      </right>
      <top style="thin">
        <color theme="0"/>
      </top>
      <bottom style="medium">
        <color rgb="FFC00000"/>
      </bottom>
      <diagonal/>
    </border>
    <border>
      <left style="medium">
        <color rgb="FFC00000"/>
      </left>
      <right style="thin">
        <color theme="0"/>
      </right>
      <top/>
      <bottom style="thin">
        <color theme="0"/>
      </bottom>
      <diagonal/>
    </border>
    <border>
      <left style="thin">
        <color theme="0"/>
      </left>
      <right style="thin">
        <color rgb="FFC00000"/>
      </right>
      <top/>
      <bottom style="thin">
        <color theme="0"/>
      </bottom>
      <diagonal/>
    </border>
    <border>
      <left style="thin">
        <color rgb="FFC00000"/>
      </left>
      <right style="thin">
        <color rgb="FFC00000"/>
      </right>
      <top/>
      <bottom style="thin">
        <color rgb="FFC00000"/>
      </bottom>
      <diagonal/>
    </border>
    <border>
      <left style="thin">
        <color rgb="FFC00000"/>
      </left>
      <right style="medium">
        <color rgb="FFC00000"/>
      </right>
      <top/>
      <bottom style="thin">
        <color rgb="FFC00000"/>
      </bottom>
      <diagonal/>
    </border>
    <border>
      <left style="medium">
        <color rgb="FFC00000"/>
      </left>
      <right style="thin">
        <color theme="0"/>
      </right>
      <top/>
      <bottom/>
      <diagonal/>
    </border>
    <border>
      <left style="medium">
        <color rgb="FFC00000"/>
      </left>
      <right style="thin">
        <color theme="0"/>
      </right>
      <top/>
      <bottom style="medium">
        <color rgb="FFC00000"/>
      </bottom>
      <diagonal/>
    </border>
    <border>
      <left style="medium">
        <color rgb="FFC00000"/>
      </left>
      <right style="thin">
        <color theme="0"/>
      </right>
      <top/>
      <bottom style="double">
        <color rgb="FFC00000"/>
      </bottom>
      <diagonal/>
    </border>
    <border>
      <left style="thin">
        <color theme="0"/>
      </left>
      <right style="thin">
        <color theme="0"/>
      </right>
      <top style="thin">
        <color theme="0"/>
      </top>
      <bottom style="double">
        <color theme="0"/>
      </bottom>
      <diagonal/>
    </border>
    <border>
      <left style="medium">
        <color rgb="FFC00000"/>
      </left>
      <right style="thin">
        <color theme="0"/>
      </right>
      <top style="double">
        <color rgb="FFC00000"/>
      </top>
      <bottom/>
      <diagonal/>
    </border>
    <border>
      <left style="medium">
        <color rgb="FFC00000"/>
      </left>
      <right/>
      <top/>
      <bottom style="thin">
        <color theme="0"/>
      </bottom>
      <diagonal/>
    </border>
    <border>
      <left style="thin">
        <color theme="0"/>
      </left>
      <right style="thin">
        <color rgb="FFC00000"/>
      </right>
      <top style="thin">
        <color rgb="FFC00000"/>
      </top>
      <bottom style="thin">
        <color rgb="FFC00000"/>
      </bottom>
      <diagonal/>
    </border>
    <border>
      <left style="thin">
        <color theme="0"/>
      </left>
      <right style="thin">
        <color rgb="FFC00000"/>
      </right>
      <top style="thin">
        <color rgb="FFC00000"/>
      </top>
      <bottom style="double">
        <color rgb="FFC00000"/>
      </bottom>
      <diagonal/>
    </border>
    <border>
      <left style="thin">
        <color rgb="FFC00000"/>
      </left>
      <right style="thin">
        <color rgb="FFC00000"/>
      </right>
      <top style="thin">
        <color rgb="FFC00000"/>
      </top>
      <bottom style="double">
        <color rgb="FFC00000"/>
      </bottom>
      <diagonal/>
    </border>
    <border>
      <left style="thin">
        <color rgb="FFC00000"/>
      </left>
      <right style="medium">
        <color rgb="FFC00000"/>
      </right>
      <top style="thin">
        <color rgb="FFC00000"/>
      </top>
      <bottom style="double">
        <color rgb="FFC00000"/>
      </bottom>
      <diagonal/>
    </border>
    <border>
      <left style="thin">
        <color theme="0"/>
      </left>
      <right style="thin">
        <color rgb="FFC00000"/>
      </right>
      <top style="double">
        <color rgb="FFC00000"/>
      </top>
      <bottom style="thin">
        <color rgb="FFC00000"/>
      </bottom>
      <diagonal/>
    </border>
    <border>
      <left style="thin">
        <color rgb="FFC00000"/>
      </left>
      <right style="thin">
        <color rgb="FFC00000"/>
      </right>
      <top style="double">
        <color rgb="FFC00000"/>
      </top>
      <bottom style="thin">
        <color rgb="FFC00000"/>
      </bottom>
      <diagonal/>
    </border>
    <border>
      <left style="thin">
        <color rgb="FFC00000"/>
      </left>
      <right style="medium">
        <color rgb="FFC00000"/>
      </right>
      <top style="double">
        <color rgb="FFC00000"/>
      </top>
      <bottom style="thin">
        <color rgb="FFC00000"/>
      </bottom>
      <diagonal/>
    </border>
    <border>
      <left style="thin">
        <color theme="0"/>
      </left>
      <right style="thin">
        <color rgb="FFC00000"/>
      </right>
      <top style="thin">
        <color rgb="FFC00000"/>
      </top>
      <bottom style="medium">
        <color rgb="FFC00000"/>
      </bottom>
      <diagonal/>
    </border>
    <border>
      <left style="thin">
        <color theme="0"/>
      </left>
      <right style="medium">
        <color rgb="FFC00000"/>
      </right>
      <top style="thin">
        <color theme="0"/>
      </top>
      <bottom/>
      <diagonal/>
    </border>
    <border>
      <left style="thin">
        <color theme="0"/>
      </left>
      <right style="thin">
        <color rgb="FFC00000"/>
      </right>
      <top/>
      <bottom style="thin">
        <color rgb="FFC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medium">
        <color rgb="FFC00000"/>
      </bottom>
      <diagonal/>
    </border>
    <border>
      <left/>
      <right style="medium">
        <color rgb="FFC00000"/>
      </right>
      <top style="thin">
        <color theme="0"/>
      </top>
      <bottom style="medium">
        <color rgb="FFC00000"/>
      </bottom>
      <diagonal/>
    </border>
    <border>
      <left style="thin">
        <color theme="0"/>
      </left>
      <right style="thin">
        <color rgb="FFC00000"/>
      </right>
      <top style="thin">
        <color rgb="FFC00000"/>
      </top>
      <bottom/>
      <diagonal/>
    </border>
    <border>
      <left style="thin">
        <color theme="0"/>
      </left>
      <right style="thin">
        <color theme="0"/>
      </right>
      <top style="double">
        <color theme="0"/>
      </top>
      <bottom style="thin">
        <color theme="0"/>
      </bottom>
      <diagonal/>
    </border>
    <border>
      <left style="thin">
        <color theme="0"/>
      </left>
      <right style="thin">
        <color rgb="FFC00000"/>
      </right>
      <top/>
      <bottom/>
      <diagonal/>
    </border>
    <border>
      <left style="thin">
        <color rgb="FFC00000"/>
      </left>
      <right style="medium">
        <color rgb="FFC00000"/>
      </right>
      <top/>
      <bottom/>
      <diagonal/>
    </border>
    <border>
      <left style="thin">
        <color theme="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left>
      <right style="thin">
        <color rgb="FFC00000"/>
      </right>
      <top style="double">
        <color rgb="FFC00000"/>
      </top>
      <bottom/>
      <diagonal/>
    </border>
    <border>
      <left style="thin">
        <color rgb="FFC00000"/>
      </left>
      <right style="thin">
        <color rgb="FFC00000"/>
      </right>
      <top style="double">
        <color rgb="FFC00000"/>
      </top>
      <bottom/>
      <diagonal/>
    </border>
    <border>
      <left/>
      <right/>
      <top/>
      <bottom style="thin">
        <color theme="0"/>
      </bottom>
      <diagonal/>
    </border>
    <border>
      <left/>
      <right/>
      <top style="medium">
        <color rgb="FFC00000"/>
      </top>
      <bottom style="thin">
        <color theme="0"/>
      </bottom>
      <diagonal/>
    </border>
    <border>
      <left/>
      <right style="medium">
        <color rgb="FFC00000"/>
      </right>
      <top style="medium">
        <color rgb="FFC00000"/>
      </top>
      <bottom style="thin">
        <color theme="0"/>
      </bottom>
      <diagonal/>
    </border>
    <border>
      <left/>
      <right/>
      <top style="thin">
        <color theme="0"/>
      </top>
      <bottom style="thin">
        <color rgb="FFC00000"/>
      </bottom>
      <diagonal/>
    </border>
    <border>
      <left/>
      <right style="medium">
        <color rgb="FFC00000"/>
      </right>
      <top style="thin">
        <color rgb="FFC00000"/>
      </top>
      <bottom style="thin">
        <color rgb="FFC00000"/>
      </bottom>
      <diagonal/>
    </border>
    <border>
      <left/>
      <right/>
      <top style="thin">
        <color rgb="FFC00000"/>
      </top>
      <bottom style="medium">
        <color rgb="FFC00000"/>
      </bottom>
      <diagonal/>
    </border>
    <border>
      <left/>
      <right style="thin">
        <color rgb="FFC00000"/>
      </right>
      <top style="thin">
        <color rgb="FFC00000"/>
      </top>
      <bottom style="medium">
        <color rgb="FFC00000"/>
      </bottom>
      <diagonal/>
    </border>
    <border>
      <left/>
      <right style="medium">
        <color rgb="FFC00000"/>
      </right>
      <top style="thin">
        <color theme="0"/>
      </top>
      <bottom style="thin">
        <color rgb="FFC00000"/>
      </bottom>
      <diagonal/>
    </border>
    <border>
      <left/>
      <right style="medium">
        <color rgb="FFC00000"/>
      </right>
      <top style="thin">
        <color rgb="FFC00000"/>
      </top>
      <bottom style="medium">
        <color rgb="FFC00000"/>
      </bottom>
      <diagonal/>
    </border>
    <border>
      <left style="medium">
        <color rgb="FFC00000"/>
      </left>
      <right style="thin">
        <color rgb="FFC00000"/>
      </right>
      <top style="medium">
        <color rgb="FFC00000"/>
      </top>
      <bottom/>
      <diagonal/>
    </border>
    <border>
      <left style="medium">
        <color rgb="FFC00000"/>
      </left>
      <right style="thin">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style="medium">
        <color rgb="FFC00000"/>
      </top>
      <bottom/>
      <diagonal/>
    </border>
  </borders>
  <cellStyleXfs count="1">
    <xf numFmtId="0" fontId="0" fillId="0" borderId="0"/>
  </cellStyleXfs>
  <cellXfs count="235">
    <xf numFmtId="0" fontId="0" fillId="0" borderId="0" xfId="0"/>
    <xf numFmtId="0" fontId="1" fillId="0" borderId="0" xfId="0" applyFont="1"/>
    <xf numFmtId="0" fontId="1" fillId="0" borderId="0" xfId="0" applyFont="1" applyAlignment="1"/>
    <xf numFmtId="0" fontId="3" fillId="0" borderId="0" xfId="0" applyFont="1"/>
    <xf numFmtId="0" fontId="0" fillId="0" borderId="0" xfId="0" applyBorder="1"/>
    <xf numFmtId="0" fontId="1" fillId="0" borderId="0" xfId="0" applyFont="1" applyAlignment="1">
      <alignment wrapText="1"/>
    </xf>
    <xf numFmtId="0" fontId="6" fillId="0" borderId="0" xfId="0" applyFont="1" applyAlignment="1">
      <alignment vertical="center"/>
    </xf>
    <xf numFmtId="0" fontId="7" fillId="0" borderId="0" xfId="0" applyFont="1" applyAlignment="1">
      <alignment vertical="center"/>
    </xf>
    <xf numFmtId="0" fontId="12" fillId="0" borderId="0" xfId="0" applyFont="1"/>
    <xf numFmtId="0" fontId="10" fillId="0" borderId="0" xfId="0" applyFont="1"/>
    <xf numFmtId="0" fontId="13" fillId="0" borderId="0" xfId="0" applyFont="1"/>
    <xf numFmtId="0" fontId="14" fillId="0" borderId="0" xfId="0" applyFont="1"/>
    <xf numFmtId="0" fontId="15" fillId="0" borderId="0" xfId="0" applyFont="1"/>
    <xf numFmtId="0" fontId="0" fillId="0" borderId="0" xfId="0" applyFont="1"/>
    <xf numFmtId="0" fontId="0" fillId="0" borderId="0" xfId="0" applyFont="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Alignment="1">
      <alignment wrapText="1"/>
    </xf>
    <xf numFmtId="0" fontId="1" fillId="0" borderId="0" xfId="0" applyFont="1" applyAlignment="1">
      <alignment horizontal="left"/>
    </xf>
    <xf numFmtId="0" fontId="19" fillId="3" borderId="0" xfId="0" applyFont="1" applyFill="1"/>
    <xf numFmtId="0" fontId="20" fillId="0" borderId="0" xfId="0" applyFont="1"/>
    <xf numFmtId="0" fontId="21" fillId="0" borderId="0" xfId="0" applyFont="1"/>
    <xf numFmtId="0" fontId="22" fillId="0" borderId="0" xfId="0" applyFont="1"/>
    <xf numFmtId="0" fontId="21" fillId="0" borderId="0" xfId="0" applyFont="1" applyAlignment="1"/>
    <xf numFmtId="0" fontId="21" fillId="0" borderId="0" xfId="0" applyFont="1" applyAlignment="1">
      <alignment horizontal="left"/>
    </xf>
    <xf numFmtId="0" fontId="17" fillId="3" borderId="19" xfId="0" applyFont="1" applyFill="1" applyBorder="1" applyAlignment="1">
      <alignment horizontal="center" vertical="center"/>
    </xf>
    <xf numFmtId="0" fontId="17"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Border="1" applyAlignment="1">
      <alignment horizontal="center" vertical="center"/>
    </xf>
    <xf numFmtId="0" fontId="25" fillId="3" borderId="0" xfId="0" applyFont="1" applyFill="1"/>
    <xf numFmtId="0" fontId="20" fillId="3" borderId="0" xfId="0" applyFont="1" applyFill="1"/>
    <xf numFmtId="0" fontId="17"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26" fillId="0" borderId="0" xfId="0" applyFont="1" applyAlignment="1">
      <alignment vertical="center"/>
    </xf>
    <xf numFmtId="0" fontId="27" fillId="3" borderId="0" xfId="0" applyFont="1" applyFill="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49" fontId="28" fillId="3" borderId="37" xfId="0" applyNumberFormat="1" applyFont="1" applyFill="1" applyBorder="1" applyAlignment="1">
      <alignment horizontal="center" vertical="center"/>
    </xf>
    <xf numFmtId="0" fontId="28" fillId="3" borderId="38" xfId="0" applyFont="1" applyFill="1" applyBorder="1" applyAlignment="1">
      <alignment horizontal="center" vertical="center" wrapText="1"/>
    </xf>
    <xf numFmtId="49" fontId="28" fillId="3" borderId="27" xfId="0" applyNumberFormat="1" applyFont="1" applyFill="1" applyBorder="1" applyAlignment="1">
      <alignment horizontal="center" vertical="center"/>
    </xf>
    <xf numFmtId="0" fontId="28" fillId="3" borderId="39" xfId="0" applyFont="1" applyFill="1" applyBorder="1" applyAlignment="1">
      <alignment horizontal="center" vertical="center" wrapText="1"/>
    </xf>
    <xf numFmtId="49" fontId="28" fillId="3" borderId="40" xfId="0" applyNumberFormat="1" applyFont="1" applyFill="1" applyBorder="1" applyAlignment="1">
      <alignment horizontal="center" vertical="center"/>
    </xf>
    <xf numFmtId="0" fontId="28" fillId="3" borderId="41"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47" xfId="0" applyFont="1" applyFill="1" applyBorder="1" applyAlignment="1">
      <alignment horizontal="center" vertical="center"/>
    </xf>
    <xf numFmtId="0" fontId="9" fillId="3" borderId="49" xfId="0" applyFont="1" applyFill="1" applyBorder="1" applyAlignment="1">
      <alignment vertical="center"/>
    </xf>
    <xf numFmtId="0" fontId="28" fillId="3" borderId="2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58" xfId="0" applyFont="1" applyFill="1" applyBorder="1" applyAlignment="1">
      <alignment horizontal="center" vertical="center"/>
    </xf>
    <xf numFmtId="0" fontId="10" fillId="0" borderId="0" xfId="0" applyFont="1" applyFill="1" applyBorder="1" applyAlignment="1">
      <alignment vertical="center"/>
    </xf>
    <xf numFmtId="0" fontId="9" fillId="3" borderId="30" xfId="0" applyFont="1" applyFill="1" applyBorder="1" applyAlignment="1">
      <alignment vertical="center"/>
    </xf>
    <xf numFmtId="2" fontId="9" fillId="3" borderId="65" xfId="0" applyNumberFormat="1" applyFont="1" applyFill="1" applyBorder="1" applyAlignment="1">
      <alignment vertical="center"/>
    </xf>
    <xf numFmtId="0" fontId="31" fillId="4" borderId="0" xfId="0" applyFont="1" applyFill="1"/>
    <xf numFmtId="164" fontId="1" fillId="0" borderId="0" xfId="0" applyNumberFormat="1" applyFont="1" applyAlignment="1">
      <alignment wrapText="1"/>
    </xf>
    <xf numFmtId="0" fontId="31" fillId="0" borderId="0" xfId="0" applyFont="1"/>
    <xf numFmtId="2" fontId="31" fillId="4" borderId="0" xfId="0" applyNumberFormat="1" applyFont="1" applyFill="1" applyAlignment="1">
      <alignment wrapText="1"/>
    </xf>
    <xf numFmtId="164" fontId="31" fillId="4" borderId="0" xfId="0" applyNumberFormat="1" applyFont="1" applyFill="1" applyAlignment="1">
      <alignment wrapText="1"/>
    </xf>
    <xf numFmtId="0" fontId="31" fillId="4" borderId="0" xfId="0" applyFont="1" applyFill="1" applyAlignment="1"/>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indent="2"/>
    </xf>
    <xf numFmtId="0" fontId="34" fillId="0" borderId="0" xfId="0" applyFont="1"/>
    <xf numFmtId="0" fontId="3" fillId="0" borderId="0" xfId="0" applyFont="1" applyAlignment="1">
      <alignment horizontal="left" vertical="center"/>
    </xf>
    <xf numFmtId="0" fontId="28" fillId="3" borderId="3" xfId="0" applyFont="1" applyFill="1" applyBorder="1" applyAlignment="1">
      <alignment horizontal="center" vertical="center"/>
    </xf>
    <xf numFmtId="0" fontId="28" fillId="3" borderId="67" xfId="0" applyFont="1" applyFill="1" applyBorder="1" applyAlignment="1">
      <alignment horizontal="center" vertical="center"/>
    </xf>
    <xf numFmtId="0" fontId="28" fillId="3" borderId="5" xfId="0" applyFont="1" applyFill="1" applyBorder="1" applyAlignment="1">
      <alignment horizontal="center" vertical="center"/>
    </xf>
    <xf numFmtId="0" fontId="2" fillId="0" borderId="0" xfId="0" applyFont="1" applyAlignment="1">
      <alignment horizontal="left" vertical="top" wrapText="1"/>
    </xf>
    <xf numFmtId="0" fontId="9" fillId="3" borderId="75" xfId="0" applyFont="1" applyFill="1" applyBorder="1" applyAlignment="1">
      <alignment vertical="center"/>
    </xf>
    <xf numFmtId="0" fontId="28" fillId="3" borderId="63" xfId="0" applyFont="1" applyFill="1" applyBorder="1" applyAlignment="1">
      <alignment horizontal="center" vertical="center"/>
    </xf>
    <xf numFmtId="0" fontId="36" fillId="0" borderId="0" xfId="0" applyFont="1"/>
    <xf numFmtId="0" fontId="37" fillId="0" borderId="0" xfId="0" applyFont="1"/>
    <xf numFmtId="0" fontId="38" fillId="0" borderId="0" xfId="0" applyFont="1"/>
    <xf numFmtId="0" fontId="9" fillId="3" borderId="0" xfId="0" applyFont="1" applyFill="1" applyBorder="1" applyAlignment="1">
      <alignment vertical="center"/>
    </xf>
    <xf numFmtId="0" fontId="28" fillId="3" borderId="62" xfId="0" applyFont="1" applyFill="1" applyBorder="1" applyAlignment="1">
      <alignment horizontal="center" vertical="center"/>
    </xf>
    <xf numFmtId="0" fontId="31" fillId="0" borderId="0" xfId="0" applyFont="1" applyFill="1"/>
    <xf numFmtId="0" fontId="1" fillId="0" borderId="0" xfId="0" applyFont="1" applyAlignment="1">
      <alignment vertical="top" wrapText="1"/>
    </xf>
    <xf numFmtId="0" fontId="0" fillId="0" borderId="0" xfId="0" applyAlignment="1">
      <alignment vertical="center"/>
    </xf>
    <xf numFmtId="0" fontId="0" fillId="0" borderId="0" xfId="0" applyFont="1" applyBorder="1" applyAlignment="1">
      <alignment vertical="center"/>
    </xf>
    <xf numFmtId="0" fontId="33" fillId="0" borderId="0" xfId="0" applyFont="1" applyBorder="1" applyAlignment="1">
      <alignment vertical="center"/>
    </xf>
    <xf numFmtId="0" fontId="0" fillId="0" borderId="0" xfId="0" applyAlignment="1">
      <alignment horizontal="left"/>
    </xf>
    <xf numFmtId="0" fontId="5" fillId="0" borderId="0" xfId="0" applyFont="1" applyAlignment="1">
      <alignment vertical="top"/>
    </xf>
    <xf numFmtId="2" fontId="9" fillId="3" borderId="30" xfId="0" applyNumberFormat="1" applyFont="1" applyFill="1" applyBorder="1" applyAlignment="1">
      <alignment horizontal="center" vertical="center"/>
    </xf>
    <xf numFmtId="2" fontId="9" fillId="3" borderId="64" xfId="0" applyNumberFormat="1"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2" fillId="0" borderId="8" xfId="0" applyFont="1" applyBorder="1" applyAlignment="1" applyProtection="1">
      <alignment vertical="top" wrapText="1"/>
      <protection locked="0"/>
    </xf>
    <xf numFmtId="0" fontId="2" fillId="0" borderId="32" xfId="0" applyFont="1" applyBorder="1" applyAlignment="1" applyProtection="1">
      <alignment horizontal="left" vertical="top" wrapText="1"/>
      <protection locked="0"/>
    </xf>
    <xf numFmtId="0" fontId="16" fillId="0" borderId="8" xfId="0" applyFont="1" applyBorder="1" applyAlignment="1" applyProtection="1">
      <alignment vertical="top" wrapText="1"/>
      <protection locked="0"/>
    </xf>
    <xf numFmtId="0" fontId="16" fillId="0" borderId="13" xfId="0" applyFont="1" applyBorder="1" applyAlignment="1" applyProtection="1">
      <alignment vertical="top" wrapText="1"/>
      <protection locked="0"/>
    </xf>
    <xf numFmtId="0" fontId="2" fillId="0" borderId="33" xfId="0" applyFont="1" applyBorder="1" applyAlignment="1" applyProtection="1">
      <alignment horizontal="left" vertical="top" wrapText="1"/>
      <protection locked="0"/>
    </xf>
    <xf numFmtId="0" fontId="2" fillId="0" borderId="69" xfId="0" applyFont="1" applyBorder="1" applyAlignment="1" applyProtection="1">
      <alignment horizontal="left" vertical="center" wrapText="1"/>
      <protection locked="0"/>
    </xf>
    <xf numFmtId="0" fontId="2" fillId="0" borderId="56"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21" fillId="4" borderId="0" xfId="0" applyFont="1" applyFill="1"/>
    <xf numFmtId="0" fontId="2" fillId="0" borderId="32" xfId="0" applyFont="1" applyBorder="1" applyAlignment="1" applyProtection="1">
      <alignment horizontal="left" vertical="top" wrapText="1"/>
      <protection locked="0"/>
    </xf>
    <xf numFmtId="0" fontId="1" fillId="6" borderId="0" xfId="0" applyFont="1" applyFill="1"/>
    <xf numFmtId="0" fontId="1" fillId="6" borderId="0" xfId="0" applyFont="1" applyFill="1" applyAlignment="1">
      <alignment vertical="top"/>
    </xf>
    <xf numFmtId="0" fontId="1" fillId="6" borderId="0" xfId="0" applyFont="1" applyFill="1" applyAlignment="1">
      <alignment vertical="top" wrapText="1"/>
    </xf>
    <xf numFmtId="0" fontId="1" fillId="0" borderId="0" xfId="0" applyFont="1" applyAlignment="1">
      <alignment vertical="top"/>
    </xf>
    <xf numFmtId="0" fontId="39" fillId="0" borderId="4" xfId="0" applyFont="1" applyFill="1" applyBorder="1" applyAlignment="1">
      <alignment vertical="center"/>
    </xf>
    <xf numFmtId="9" fontId="2" fillId="0" borderId="32" xfId="0" applyNumberFormat="1" applyFont="1" applyBorder="1" applyAlignment="1" applyProtection="1">
      <alignment horizontal="left" vertical="top" wrapText="1"/>
      <protection locked="0"/>
    </xf>
    <xf numFmtId="0" fontId="1" fillId="8" borderId="0" xfId="0" applyFont="1" applyFill="1"/>
    <xf numFmtId="0" fontId="42" fillId="4" borderId="0" xfId="0" applyFont="1" applyFill="1"/>
    <xf numFmtId="0" fontId="1" fillId="4" borderId="0" xfId="0" applyFont="1" applyFill="1"/>
    <xf numFmtId="0" fontId="1" fillId="0" borderId="0" xfId="0" applyFont="1" applyFill="1"/>
    <xf numFmtId="0" fontId="42" fillId="0" borderId="0" xfId="0" applyFont="1" applyFill="1"/>
    <xf numFmtId="0" fontId="1" fillId="0" borderId="0" xfId="0" applyFont="1" applyFill="1" applyAlignment="1">
      <alignment vertical="top"/>
    </xf>
    <xf numFmtId="0" fontId="1" fillId="0" borderId="0" xfId="0" applyFont="1" applyFill="1" applyAlignment="1"/>
    <xf numFmtId="0" fontId="43" fillId="4" borderId="0" xfId="0" applyFont="1" applyFill="1"/>
    <xf numFmtId="0" fontId="21" fillId="4" borderId="0" xfId="0" applyNumberFormat="1" applyFont="1" applyFill="1"/>
    <xf numFmtId="1" fontId="21" fillId="4" borderId="0" xfId="0" applyNumberFormat="1" applyFont="1" applyFill="1"/>
    <xf numFmtId="0" fontId="1" fillId="9" borderId="0" xfId="0" applyFont="1" applyFill="1" applyAlignment="1">
      <alignment vertical="top" wrapText="1"/>
    </xf>
    <xf numFmtId="0" fontId="1" fillId="10" borderId="0" xfId="0" applyFont="1" applyFill="1" applyAlignment="1">
      <alignment vertical="top" wrapText="1"/>
    </xf>
    <xf numFmtId="0" fontId="1" fillId="11" borderId="0" xfId="0" applyFont="1" applyFill="1" applyAlignment="1">
      <alignment vertical="top" wrapText="1"/>
    </xf>
    <xf numFmtId="0" fontId="1" fillId="9" borderId="0" xfId="0" applyFont="1" applyFill="1" applyAlignment="1">
      <alignment vertical="top"/>
    </xf>
    <xf numFmtId="0" fontId="1" fillId="11" borderId="0" xfId="0" applyFont="1" applyFill="1" applyAlignment="1">
      <alignment vertical="top"/>
    </xf>
    <xf numFmtId="0" fontId="1" fillId="0" borderId="42" xfId="0" applyFont="1" applyFill="1" applyBorder="1" applyAlignment="1" applyProtection="1">
      <alignment horizontal="center" vertical="center" wrapText="1"/>
      <protection locked="0"/>
    </xf>
    <xf numFmtId="0" fontId="29" fillId="0" borderId="43" xfId="0" applyFont="1" applyBorder="1" applyAlignment="1" applyProtection="1">
      <alignment horizontal="left" vertical="center" wrapText="1"/>
      <protection locked="0"/>
    </xf>
    <xf numFmtId="0" fontId="1" fillId="0" borderId="8" xfId="0" applyFont="1" applyFill="1" applyBorder="1" applyAlignment="1" applyProtection="1">
      <alignment horizontal="center" vertical="center" wrapText="1"/>
      <protection locked="0"/>
    </xf>
    <xf numFmtId="0" fontId="29" fillId="0" borderId="10" xfId="0" applyFont="1" applyBorder="1" applyAlignment="1" applyProtection="1">
      <alignment horizontal="left" vertical="center" wrapText="1"/>
      <protection locked="0"/>
    </xf>
    <xf numFmtId="0" fontId="1" fillId="0" borderId="13" xfId="0" applyFont="1" applyFill="1" applyBorder="1" applyAlignment="1" applyProtection="1">
      <alignment horizontal="center" vertical="center" wrapText="1"/>
      <protection locked="0"/>
    </xf>
    <xf numFmtId="0" fontId="29" fillId="0" borderId="15" xfId="0" applyFont="1" applyBorder="1" applyAlignment="1" applyProtection="1">
      <alignment horizontal="left" vertical="center" wrapText="1"/>
      <protection locked="0"/>
    </xf>
    <xf numFmtId="0" fontId="23" fillId="3" borderId="0" xfId="0" applyFont="1" applyFill="1" applyAlignment="1">
      <alignment horizontal="center" vertical="center"/>
    </xf>
    <xf numFmtId="0" fontId="10" fillId="0" borderId="0" xfId="0" applyFont="1" applyAlignment="1">
      <alignment horizontal="left" vertical="center" wrapText="1"/>
    </xf>
    <xf numFmtId="0" fontId="1" fillId="0" borderId="0" xfId="0" applyFont="1" applyBorder="1" applyAlignment="1">
      <alignment horizontal="center" vertical="center"/>
    </xf>
    <xf numFmtId="0" fontId="0" fillId="0" borderId="0" xfId="0" applyAlignment="1">
      <alignment horizontal="center" vertical="center"/>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0" borderId="0" xfId="0" applyFont="1" applyBorder="1" applyAlignment="1">
      <alignment horizontal="center" vertical="center" wrapText="1"/>
    </xf>
    <xf numFmtId="0" fontId="35" fillId="7"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right" vertical="top"/>
    </xf>
    <xf numFmtId="0" fontId="29" fillId="0" borderId="0" xfId="0" applyFont="1" applyAlignment="1">
      <alignment horizontal="left" vertical="top" wrapText="1"/>
    </xf>
    <xf numFmtId="0" fontId="29" fillId="0" borderId="0" xfId="0" applyFont="1" applyBorder="1" applyAlignment="1">
      <alignment horizontal="center" vertical="center" wrapText="1"/>
    </xf>
    <xf numFmtId="0" fontId="30" fillId="3" borderId="0"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37" fillId="7" borderId="0" xfId="0" applyFont="1" applyFill="1" applyBorder="1" applyAlignment="1">
      <alignment horizontal="center" vertical="center"/>
    </xf>
    <xf numFmtId="0" fontId="32" fillId="0" borderId="0" xfId="0" applyFont="1" applyBorder="1" applyAlignment="1">
      <alignment horizontal="center" vertical="center"/>
    </xf>
    <xf numFmtId="0" fontId="30" fillId="3" borderId="0" xfId="0" applyFont="1" applyFill="1" applyBorder="1" applyAlignment="1">
      <alignment horizontal="center"/>
    </xf>
    <xf numFmtId="0" fontId="29" fillId="0" borderId="75" xfId="0" applyFont="1" applyBorder="1" applyAlignment="1">
      <alignment horizontal="center" vertical="center" wrapText="1"/>
    </xf>
    <xf numFmtId="0" fontId="32" fillId="0" borderId="0"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61" xfId="0" applyFont="1" applyBorder="1" applyAlignment="1">
      <alignment horizontal="center" vertical="center" wrapText="1"/>
    </xf>
    <xf numFmtId="0" fontId="29" fillId="5" borderId="63"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33" fillId="0" borderId="26" xfId="0" applyFont="1" applyBorder="1" applyAlignment="1">
      <alignment horizontal="center" vertical="center" textRotation="90" wrapText="1"/>
    </xf>
    <xf numFmtId="0" fontId="33" fillId="0" borderId="44" xfId="0" applyFont="1" applyBorder="1" applyAlignment="1">
      <alignment horizontal="center" vertical="center" textRotation="90" wrapText="1"/>
    </xf>
    <xf numFmtId="0" fontId="33" fillId="0" borderId="46" xfId="0" applyFont="1" applyBorder="1" applyAlignment="1">
      <alignment horizontal="center" vertical="center" textRotation="90" wrapText="1"/>
    </xf>
    <xf numFmtId="0" fontId="33" fillId="0" borderId="48" xfId="0" applyFont="1" applyBorder="1" applyAlignment="1">
      <alignment horizontal="center" vertical="center" textRotation="90" wrapText="1"/>
    </xf>
    <xf numFmtId="0" fontId="33" fillId="0" borderId="45" xfId="0" applyFont="1" applyBorder="1" applyAlignment="1">
      <alignment horizontal="center" vertical="center" textRotation="90" wrapText="1"/>
    </xf>
    <xf numFmtId="0" fontId="1" fillId="0" borderId="5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1" fillId="0" borderId="54"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9" fillId="3" borderId="5" xfId="0" applyFont="1" applyFill="1" applyBorder="1" applyAlignment="1">
      <alignment horizontal="left" vertical="center"/>
    </xf>
    <xf numFmtId="0" fontId="4" fillId="3" borderId="36" xfId="0" applyFont="1" applyFill="1" applyBorder="1" applyAlignment="1">
      <alignment horizontal="center" vertical="center"/>
    </xf>
    <xf numFmtId="0" fontId="1" fillId="0" borderId="68"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73" xfId="0" applyFont="1" applyFill="1" applyBorder="1" applyAlignment="1">
      <alignment horizontal="left" vertical="center" wrapText="1"/>
    </xf>
    <xf numFmtId="0" fontId="1" fillId="0" borderId="74" xfId="0" applyFont="1" applyFill="1" applyBorder="1" applyAlignment="1">
      <alignment horizontal="left" vertical="center" wrapText="1"/>
    </xf>
    <xf numFmtId="0" fontId="41" fillId="3" borderId="6" xfId="0" applyFont="1" applyFill="1" applyBorder="1" applyAlignment="1">
      <alignment horizontal="center" vertical="center" textRotation="90" wrapText="1"/>
    </xf>
    <xf numFmtId="0" fontId="41" fillId="3" borderId="7" xfId="0" applyFont="1" applyFill="1" applyBorder="1" applyAlignment="1">
      <alignment horizontal="center" vertical="center" textRotation="90" wrapText="1"/>
    </xf>
    <xf numFmtId="0" fontId="41" fillId="3" borderId="12" xfId="0" applyFont="1" applyFill="1" applyBorder="1" applyAlignment="1">
      <alignment horizontal="center" vertical="center" textRotation="90" wrapText="1"/>
    </xf>
    <xf numFmtId="0" fontId="40" fillId="3" borderId="11" xfId="0" applyFont="1" applyFill="1" applyBorder="1" applyAlignment="1">
      <alignment horizontal="center" vertical="center" textRotation="90" wrapText="1"/>
    </xf>
    <xf numFmtId="0" fontId="40" fillId="3" borderId="8" xfId="0" applyFont="1" applyFill="1" applyBorder="1" applyAlignment="1">
      <alignment horizontal="center" vertical="center" textRotation="90" wrapText="1"/>
    </xf>
    <xf numFmtId="0" fontId="40" fillId="3" borderId="13" xfId="0" applyFont="1" applyFill="1" applyBorder="1" applyAlignment="1">
      <alignment horizontal="center" vertical="center" textRotation="90" wrapText="1"/>
    </xf>
    <xf numFmtId="0" fontId="35" fillId="0" borderId="16"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17" fillId="3" borderId="20"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24" fillId="3" borderId="0" xfId="0" applyFont="1" applyFill="1" applyAlignment="1">
      <alignment horizontal="center" vertical="center" wrapText="1"/>
    </xf>
    <xf numFmtId="0" fontId="18" fillId="0" borderId="0" xfId="0" applyFont="1" applyAlignment="1">
      <alignment horizontal="center" vertical="center"/>
    </xf>
    <xf numFmtId="0" fontId="17" fillId="3" borderId="24"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77"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78" xfId="0" applyFont="1" applyFill="1" applyBorder="1" applyAlignment="1">
      <alignment horizontal="center" vertical="center" wrapText="1"/>
    </xf>
    <xf numFmtId="0" fontId="1" fillId="0" borderId="14"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7" fillId="3" borderId="24" xfId="0" applyFont="1" applyFill="1" applyBorder="1" applyAlignment="1">
      <alignment horizontal="center" vertical="center"/>
    </xf>
    <xf numFmtId="0" fontId="17" fillId="3" borderId="76" xfId="0" applyFont="1" applyFill="1" applyBorder="1" applyAlignment="1">
      <alignment horizontal="center" vertical="center"/>
    </xf>
    <xf numFmtId="0" fontId="17" fillId="3" borderId="77" xfId="0" applyFont="1" applyFill="1" applyBorder="1" applyAlignment="1">
      <alignment horizontal="center" vertical="center"/>
    </xf>
    <xf numFmtId="0" fontId="41" fillId="3" borderId="84" xfId="0" applyFont="1" applyFill="1" applyBorder="1" applyAlignment="1">
      <alignment horizontal="center" vertical="center" textRotation="90" wrapText="1"/>
    </xf>
    <xf numFmtId="0" fontId="41" fillId="3" borderId="85" xfId="0" applyFont="1" applyFill="1" applyBorder="1" applyAlignment="1">
      <alignment horizontal="center" vertical="center" textRotation="90" wrapText="1"/>
    </xf>
    <xf numFmtId="0" fontId="41" fillId="3" borderId="86" xfId="0" applyFont="1" applyFill="1" applyBorder="1" applyAlignment="1">
      <alignment horizontal="center" vertical="center" textRotation="90" wrapText="1"/>
    </xf>
    <xf numFmtId="0" fontId="40" fillId="3" borderId="87" xfId="0" applyFont="1" applyFill="1" applyBorder="1" applyAlignment="1">
      <alignment horizontal="center" vertical="center" textRotation="90" wrapText="1"/>
    </xf>
    <xf numFmtId="0" fontId="40" fillId="3" borderId="17" xfId="0" applyFont="1" applyFill="1" applyBorder="1" applyAlignment="1">
      <alignment horizontal="center" vertical="center" textRotation="90" wrapText="1"/>
    </xf>
    <xf numFmtId="0" fontId="40" fillId="3" borderId="18" xfId="0" applyFont="1" applyFill="1" applyBorder="1" applyAlignment="1">
      <alignment horizontal="center" vertical="center" textRotation="90" wrapText="1"/>
    </xf>
    <xf numFmtId="0" fontId="1" fillId="0" borderId="83" xfId="0" applyFont="1" applyBorder="1" applyAlignment="1" applyProtection="1">
      <alignment horizontal="center" vertical="center"/>
      <protection locked="0"/>
    </xf>
    <xf numFmtId="0" fontId="17" fillId="3" borderId="82" xfId="0" applyFont="1" applyFill="1" applyBorder="1" applyAlignment="1">
      <alignment horizontal="center" vertical="center" wrapText="1"/>
    </xf>
    <xf numFmtId="0" fontId="1" fillId="0" borderId="0" xfId="0" applyFont="1" applyAlignment="1">
      <alignment horizontal="center" vertical="center" wrapText="1"/>
    </xf>
  </cellXfs>
  <cellStyles count="1">
    <cellStyle name="Normální" xfId="0" builtinId="0"/>
  </cellStyles>
  <dxfs count="77">
    <dxf>
      <fill>
        <patternFill>
          <bgColor theme="9"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34998626667073579"/>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0" tint="-0.34998626667073579"/>
        </patternFill>
      </fill>
    </dxf>
    <dxf>
      <fill>
        <patternFill>
          <bgColor theme="6" tint="0.39994506668294322"/>
        </patternFill>
      </fill>
    </dxf>
    <dxf>
      <fill>
        <patternFill>
          <bgColor theme="5" tint="0.39994506668294322"/>
        </patternFill>
      </fill>
    </dxf>
    <dxf>
      <fill>
        <patternFill>
          <bgColor theme="0" tint="-0.34998626667073579"/>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3737"/>
      <color rgb="FF471A19"/>
      <color rgb="FF2B3616"/>
      <color rgb="FFF9B073"/>
      <color rgb="FFF79F57"/>
      <color rgb="FFCD7373"/>
      <color rgb="FF37441C"/>
      <color rgb="FF425222"/>
      <color rgb="FFD77373"/>
      <color rgb="FFFF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
          <c:y val="5.5118110236221887E-5"/>
          <c:w val="1"/>
          <c:h val="0.41592300962379702"/>
        </c:manualLayout>
      </c:layout>
      <c:barChart>
        <c:barDir val="col"/>
        <c:grouping val="clustered"/>
        <c:varyColors val="0"/>
        <c:ser>
          <c:idx val="0"/>
          <c:order val="0"/>
          <c:tx>
            <c:strRef>
              <c:f>DATA!$C$1</c:f>
              <c:strCache>
                <c:ptCount val="1"/>
                <c:pt idx="0">
                  <c:v>Improvement</c:v>
                </c:pt>
              </c:strCache>
            </c:strRef>
          </c:tx>
          <c:spPr>
            <a:solidFill>
              <a:schemeClr val="accent3">
                <a:lumMod val="60000"/>
                <a:lumOff val="40000"/>
              </a:schemeClr>
            </a:solidFill>
          </c:spPr>
          <c:invertIfNegative val="0"/>
          <c:dLbls>
            <c:numFmt formatCode="#,##0.0" sourceLinked="0"/>
            <c:spPr>
              <a:noFill/>
              <a:ln>
                <a:noFill/>
              </a:ln>
              <a:effectLst/>
            </c:spPr>
            <c:txPr>
              <a:bodyPr/>
              <a:lstStyle/>
              <a:p>
                <a:pPr>
                  <a:defRPr sz="800">
                    <a:solidFill>
                      <a:srgbClr val="2B3616"/>
                    </a:solidFill>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DATA!$A$2:$B$23</c:f>
              <c:multiLvlStrCache>
                <c:ptCount val="22"/>
                <c:lvl>
                  <c:pt idx="0">
                    <c:v>Stakeholder engagement and participation</c:v>
                  </c:pt>
                  <c:pt idx="1">
                    <c:v>Transparency and accountability of government and other actors</c:v>
                  </c:pt>
                  <c:pt idx="2">
                    <c:v>Open government and corruption</c:v>
                  </c:pt>
                  <c:pt idx="3">
                    <c:v>Regulatory enforcement</c:v>
                  </c:pt>
                  <c:pt idx="4">
                    <c:v>Justice</c:v>
                  </c:pt>
                  <c:pt idx="6">
                    <c:v>Biodiversity, land and soils and forests</c:v>
                  </c:pt>
                  <c:pt idx="7">
                    <c:v>Atmosphere and clean air</c:v>
                  </c:pt>
                  <c:pt idx="8">
                    <c:v>Water and sanitation</c:v>
                  </c:pt>
                  <c:pt idx="9">
                    <c:v>Waste and waste management</c:v>
                  </c:pt>
                  <c:pt idx="10">
                    <c:v>Energy efficiency and renewable energy</c:v>
                  </c:pt>
                  <c:pt idx="11">
                    <c:v>Government commitments to environment and climate change</c:v>
                  </c:pt>
                  <c:pt idx="13">
                    <c:v>Basic human rights</c:v>
                  </c:pt>
                  <c:pt idx="14">
                    <c:v>Inclusion of most disadvantaged groups</c:v>
                  </c:pt>
                  <c:pt idx="15">
                    <c:v>Minors in armed conflict and emergency situations</c:v>
                  </c:pt>
                  <c:pt idx="16">
                    <c:v>Capacity for public participation</c:v>
                  </c:pt>
                  <c:pt idx="17">
                    <c:v>Participation in decision-making</c:v>
                  </c:pt>
                  <c:pt idx="18">
                    <c:v>Institutional capacity and policy change</c:v>
                  </c:pt>
                  <c:pt idx="19">
                    <c:v>Public awareness</c:v>
                  </c:pt>
                  <c:pt idx="20">
                    <c:v>Personal security and response to gender-specific rights violations</c:v>
                  </c:pt>
                  <c:pt idx="21">
                    <c:v>Basic needs, livelihoods and productive assets</c:v>
                  </c:pt>
                </c:lvl>
                <c:lvl>
                  <c:pt idx="0">
                    <c:v>GOOD GOVERNANCE</c:v>
                  </c:pt>
                  <c:pt idx="5">
                    <c:v> </c:v>
                  </c:pt>
                  <c:pt idx="6">
                    <c:v>ENVIRONMENT AND SUSTAINABLE DEVELOPMENT</c:v>
                  </c:pt>
                  <c:pt idx="13">
                    <c:v>HUMAN RIGHTS AND GENDER EQUALITY</c:v>
                  </c:pt>
                </c:lvl>
              </c:multiLvlStrCache>
            </c:multiLvlStrRef>
          </c:cat>
          <c:val>
            <c:numRef>
              <c:f>DATA!$C$2:$C$23</c:f>
              <c:numCache>
                <c:formatCode>0.00</c:formatCode>
                <c:ptCount val="22"/>
                <c:pt idx="0">
                  <c:v>0</c:v>
                </c:pt>
                <c:pt idx="1">
                  <c:v>0</c:v>
                </c:pt>
                <c:pt idx="2">
                  <c:v>0</c:v>
                </c:pt>
                <c:pt idx="3">
                  <c:v>0</c:v>
                </c:pt>
                <c:pt idx="4">
                  <c:v>0</c:v>
                </c:pt>
                <c:pt idx="6">
                  <c:v>0</c:v>
                </c:pt>
                <c:pt idx="7">
                  <c:v>0</c:v>
                </c:pt>
                <c:pt idx="8">
                  <c:v>0</c:v>
                </c:pt>
                <c:pt idx="9">
                  <c:v>0</c:v>
                </c:pt>
                <c:pt idx="10">
                  <c:v>0</c:v>
                </c:pt>
                <c:pt idx="11">
                  <c:v>0</c:v>
                </c:pt>
                <c:pt idx="13">
                  <c:v>0</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0-2E70-4D6D-B4E6-54A164AD1206}"/>
            </c:ext>
          </c:extLst>
        </c:ser>
        <c:dLbls>
          <c:showLegendKey val="0"/>
          <c:showVal val="1"/>
          <c:showCatName val="0"/>
          <c:showSerName val="0"/>
          <c:showPercent val="0"/>
          <c:showBubbleSize val="0"/>
        </c:dLbls>
        <c:gapWidth val="30"/>
        <c:axId val="192290816"/>
        <c:axId val="190927936"/>
      </c:barChart>
      <c:catAx>
        <c:axId val="192290816"/>
        <c:scaling>
          <c:orientation val="minMax"/>
        </c:scaling>
        <c:delete val="0"/>
        <c:axPos val="b"/>
        <c:numFmt formatCode="General" sourceLinked="1"/>
        <c:majorTickMark val="none"/>
        <c:minorTickMark val="none"/>
        <c:tickLblPos val="low"/>
        <c:spPr>
          <a:ln>
            <a:noFill/>
          </a:ln>
        </c:spPr>
        <c:txPr>
          <a:bodyPr rot="-5400000" vert="horz"/>
          <a:lstStyle/>
          <a:p>
            <a:pPr>
              <a:defRPr sz="750"/>
            </a:pPr>
            <a:endParaRPr lang="cs-CZ"/>
          </a:p>
        </c:txPr>
        <c:crossAx val="190927936"/>
        <c:crosses val="autoZero"/>
        <c:auto val="1"/>
        <c:lblAlgn val="ctr"/>
        <c:lblOffset val="100"/>
        <c:noMultiLvlLbl val="0"/>
      </c:catAx>
      <c:valAx>
        <c:axId val="190927936"/>
        <c:scaling>
          <c:orientation val="minMax"/>
          <c:max val="5"/>
          <c:min val="-5"/>
        </c:scaling>
        <c:delete val="1"/>
        <c:axPos val="l"/>
        <c:numFmt formatCode="0.00" sourceLinked="1"/>
        <c:majorTickMark val="out"/>
        <c:minorTickMark val="none"/>
        <c:tickLblPos val="nextTo"/>
        <c:crossAx val="192290816"/>
        <c:crossesAt val="1"/>
        <c:crossBetween val="between"/>
      </c:valAx>
      <c:spPr>
        <a:noFill/>
      </c:spPr>
    </c:plotArea>
    <c:legend>
      <c:legendPos val="b"/>
      <c:layout>
        <c:manualLayout>
          <c:xMode val="edge"/>
          <c:yMode val="edge"/>
          <c:x val="0.15298273085182534"/>
          <c:y val="0.82356197142023901"/>
          <c:w val="0.14669393409157186"/>
          <c:h val="8.4519101778944297E-2"/>
        </c:manualLayout>
      </c:layout>
      <c:overlay val="0"/>
      <c:txPr>
        <a:bodyPr/>
        <a:lstStyle/>
        <a:p>
          <a:pPr>
            <a:defRPr sz="8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
          <c:y val="2.2722421848613353E-2"/>
          <c:w val="1"/>
          <c:h val="0.26468932770679854"/>
        </c:manualLayout>
      </c:layout>
      <c:barChart>
        <c:barDir val="col"/>
        <c:grouping val="clustered"/>
        <c:varyColors val="0"/>
        <c:ser>
          <c:idx val="0"/>
          <c:order val="0"/>
          <c:tx>
            <c:strRef>
              <c:f>DATA!$D$1</c:f>
              <c:strCache>
                <c:ptCount val="1"/>
                <c:pt idx="0">
                  <c:v>Deterioration</c:v>
                </c:pt>
              </c:strCache>
            </c:strRef>
          </c:tx>
          <c:spPr>
            <a:solidFill>
              <a:schemeClr val="accent2">
                <a:lumMod val="60000"/>
                <a:lumOff val="40000"/>
              </a:schemeClr>
            </a:solidFill>
          </c:spPr>
          <c:invertIfNegative val="0"/>
          <c:dLbls>
            <c:numFmt formatCode="#,##0.0" sourceLinked="0"/>
            <c:spPr>
              <a:noFill/>
              <a:ln>
                <a:noFill/>
              </a:ln>
              <a:effectLst/>
            </c:spPr>
            <c:txPr>
              <a:bodyPr anchor="b" anchorCtr="1"/>
              <a:lstStyle/>
              <a:p>
                <a:pPr>
                  <a:defRPr sz="800">
                    <a:solidFill>
                      <a:srgbClr val="2B3616"/>
                    </a:solidFill>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DATA!$A$2:$B$23</c:f>
              <c:multiLvlStrCache>
                <c:ptCount val="22"/>
                <c:lvl>
                  <c:pt idx="0">
                    <c:v>Stakeholder engagement and participation</c:v>
                  </c:pt>
                  <c:pt idx="1">
                    <c:v>Transparency and accountability of government and other actors</c:v>
                  </c:pt>
                  <c:pt idx="2">
                    <c:v>Open government and corruption</c:v>
                  </c:pt>
                  <c:pt idx="3">
                    <c:v>Regulatory enforcement</c:v>
                  </c:pt>
                  <c:pt idx="4">
                    <c:v>Justice</c:v>
                  </c:pt>
                  <c:pt idx="6">
                    <c:v>Biodiversity, land and soils and forests</c:v>
                  </c:pt>
                  <c:pt idx="7">
                    <c:v>Atmosphere and clean air</c:v>
                  </c:pt>
                  <c:pt idx="8">
                    <c:v>Water and sanitation</c:v>
                  </c:pt>
                  <c:pt idx="9">
                    <c:v>Waste and waste management</c:v>
                  </c:pt>
                  <c:pt idx="10">
                    <c:v>Energy efficiency and renewable energy</c:v>
                  </c:pt>
                  <c:pt idx="11">
                    <c:v>Government commitments to environment and climate change</c:v>
                  </c:pt>
                  <c:pt idx="13">
                    <c:v>Basic human rights</c:v>
                  </c:pt>
                  <c:pt idx="14">
                    <c:v>Inclusion of most disadvantaged groups</c:v>
                  </c:pt>
                  <c:pt idx="15">
                    <c:v>Minors in armed conflict and emergency situations</c:v>
                  </c:pt>
                  <c:pt idx="16">
                    <c:v>Capacity for public participation</c:v>
                  </c:pt>
                  <c:pt idx="17">
                    <c:v>Participation in decision-making</c:v>
                  </c:pt>
                  <c:pt idx="18">
                    <c:v>Institutional capacity and policy change</c:v>
                  </c:pt>
                  <c:pt idx="19">
                    <c:v>Public awareness</c:v>
                  </c:pt>
                  <c:pt idx="20">
                    <c:v>Personal security and response to gender-specific rights violations</c:v>
                  </c:pt>
                  <c:pt idx="21">
                    <c:v>Basic needs, livelihoods and productive assets</c:v>
                  </c:pt>
                </c:lvl>
                <c:lvl>
                  <c:pt idx="0">
                    <c:v>GOOD GOVERNANCE</c:v>
                  </c:pt>
                  <c:pt idx="5">
                    <c:v> </c:v>
                  </c:pt>
                  <c:pt idx="6">
                    <c:v>ENVIRONMENT AND SUSTAINABLE DEVELOPMENT</c:v>
                  </c:pt>
                  <c:pt idx="13">
                    <c:v>HUMAN RIGHTS AND GENDER EQUALITY</c:v>
                  </c:pt>
                </c:lvl>
              </c:multiLvlStrCache>
            </c:multiLvlStrRef>
          </c:cat>
          <c:val>
            <c:numRef>
              <c:f>DATA!$D$2:$D$23</c:f>
              <c:numCache>
                <c:formatCode>0.0</c:formatCode>
                <c:ptCount val="22"/>
                <c:pt idx="0">
                  <c:v>0</c:v>
                </c:pt>
                <c:pt idx="1">
                  <c:v>0</c:v>
                </c:pt>
                <c:pt idx="2">
                  <c:v>0</c:v>
                </c:pt>
                <c:pt idx="3">
                  <c:v>0</c:v>
                </c:pt>
                <c:pt idx="4">
                  <c:v>0</c:v>
                </c:pt>
                <c:pt idx="6">
                  <c:v>0</c:v>
                </c:pt>
                <c:pt idx="7">
                  <c:v>0</c:v>
                </c:pt>
                <c:pt idx="8">
                  <c:v>0</c:v>
                </c:pt>
                <c:pt idx="9">
                  <c:v>0</c:v>
                </c:pt>
                <c:pt idx="10">
                  <c:v>0</c:v>
                </c:pt>
                <c:pt idx="11">
                  <c:v>0</c:v>
                </c:pt>
                <c:pt idx="13">
                  <c:v>0</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0-C54C-44A5-AC6E-1168653C7B9C}"/>
            </c:ext>
          </c:extLst>
        </c:ser>
        <c:dLbls>
          <c:showLegendKey val="0"/>
          <c:showVal val="1"/>
          <c:showCatName val="0"/>
          <c:showSerName val="0"/>
          <c:showPercent val="0"/>
          <c:showBubbleSize val="0"/>
        </c:dLbls>
        <c:gapWidth val="30"/>
        <c:axId val="192292352"/>
        <c:axId val="190929664"/>
      </c:barChart>
      <c:catAx>
        <c:axId val="192292352"/>
        <c:scaling>
          <c:orientation val="minMax"/>
        </c:scaling>
        <c:delete val="1"/>
        <c:axPos val="b"/>
        <c:numFmt formatCode="General" sourceLinked="1"/>
        <c:majorTickMark val="none"/>
        <c:minorTickMark val="none"/>
        <c:tickLblPos val="low"/>
        <c:crossAx val="190929664"/>
        <c:crosses val="autoZero"/>
        <c:auto val="1"/>
        <c:lblAlgn val="ctr"/>
        <c:lblOffset val="100"/>
        <c:noMultiLvlLbl val="0"/>
      </c:catAx>
      <c:valAx>
        <c:axId val="190929664"/>
        <c:scaling>
          <c:orientation val="minMax"/>
          <c:max val="0"/>
          <c:min val="-5"/>
        </c:scaling>
        <c:delete val="1"/>
        <c:axPos val="l"/>
        <c:numFmt formatCode="0.0" sourceLinked="1"/>
        <c:majorTickMark val="out"/>
        <c:minorTickMark val="none"/>
        <c:tickLblPos val="nextTo"/>
        <c:crossAx val="192292352"/>
        <c:crossesAt val="1"/>
        <c:crossBetween val="between"/>
      </c:valAx>
      <c:spPr>
        <a:noFill/>
      </c:spPr>
    </c:plotArea>
    <c:legend>
      <c:legendPos val="b"/>
      <c:layout>
        <c:manualLayout>
          <c:xMode val="edge"/>
          <c:yMode val="edge"/>
          <c:x val="0.1697039967569304"/>
          <c:y val="0.88336645901635591"/>
          <c:w val="0.11308615711726898"/>
          <c:h val="7.5862452861193544E-2"/>
        </c:manualLayout>
      </c:layout>
      <c:overlay val="0"/>
      <c:txPr>
        <a:bodyPr/>
        <a:lstStyle/>
        <a:p>
          <a:pPr>
            <a:defRPr sz="8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36</xdr:row>
      <xdr:rowOff>76200</xdr:rowOff>
    </xdr:from>
    <xdr:to>
      <xdr:col>44</xdr:col>
      <xdr:colOff>76</xdr:colOff>
      <xdr:row>56</xdr:row>
      <xdr:rowOff>66676</xdr:rowOff>
    </xdr:to>
    <xdr:graphicFrame macro="">
      <xdr:nvGraphicFramePr>
        <xdr:cNvPr id="2" name="Graf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40</xdr:row>
      <xdr:rowOff>64078</xdr:rowOff>
    </xdr:from>
    <xdr:to>
      <xdr:col>44</xdr:col>
      <xdr:colOff>75</xdr:colOff>
      <xdr:row>56</xdr:row>
      <xdr:rowOff>10393</xdr:rowOff>
    </xdr:to>
    <xdr:graphicFrame macro="">
      <xdr:nvGraphicFramePr>
        <xdr:cNvPr id="3" name="Graf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2"/>
  <sheetViews>
    <sheetView showGridLines="0" tabSelected="1" showWhiteSpace="0" view="pageLayout" zoomScaleNormal="100" zoomScaleSheetLayoutView="100" workbookViewId="0">
      <selection activeCell="AZ13" sqref="AZ13"/>
    </sheetView>
  </sheetViews>
  <sheetFormatPr defaultColWidth="2.140625" defaultRowHeight="15" x14ac:dyDescent="0.25"/>
  <cols>
    <col min="1" max="1" width="2.140625" customWidth="1"/>
    <col min="2" max="3" width="2.28515625" customWidth="1"/>
    <col min="4" max="4" width="2.140625" customWidth="1"/>
    <col min="5" max="12" width="2.28515625" customWidth="1"/>
    <col min="13" max="13" width="2.140625" customWidth="1"/>
    <col min="14" max="21" width="2.28515625" customWidth="1"/>
    <col min="22" max="22" width="2.140625" customWidth="1"/>
    <col min="23" max="29" width="2.28515625" customWidth="1"/>
    <col min="30" max="30" width="2.140625" customWidth="1"/>
    <col min="31" max="36" width="2.28515625" customWidth="1"/>
    <col min="37" max="37" width="2.140625" customWidth="1"/>
    <col min="38" max="41" width="2.28515625" customWidth="1"/>
    <col min="42" max="42" width="2.140625" customWidth="1"/>
    <col min="43" max="43" width="2.28515625" customWidth="1"/>
    <col min="44" max="44" width="1.85546875" customWidth="1"/>
    <col min="45" max="45" width="2.28515625" customWidth="1"/>
  </cols>
  <sheetData>
    <row r="1" spans="1:78" ht="19.5" x14ac:dyDescent="0.25">
      <c r="A1" s="137" t="s">
        <v>452</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row>
    <row r="2" spans="1:78" ht="3" customHeight="1" x14ac:dyDescent="0.25"/>
    <row r="3" spans="1:78" ht="15" customHeight="1" x14ac:dyDescent="0.25">
      <c r="A3" s="156" t="s">
        <v>48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78" ht="15" customHeight="1" x14ac:dyDescent="0.25">
      <c r="A4" s="155" t="s">
        <v>453</v>
      </c>
      <c r="B4" s="155"/>
      <c r="C4" s="155"/>
      <c r="D4" s="155"/>
      <c r="E4" s="155"/>
      <c r="F4" s="155"/>
      <c r="G4" s="155"/>
      <c r="H4" s="155"/>
      <c r="I4" s="155"/>
      <c r="J4" s="155"/>
      <c r="K4" s="155"/>
      <c r="L4" s="155"/>
      <c r="M4" s="155"/>
      <c r="N4" s="155"/>
      <c r="O4" s="155"/>
      <c r="P4" s="155"/>
      <c r="Q4" s="155"/>
      <c r="R4" s="155"/>
      <c r="S4" s="155"/>
      <c r="T4" s="155"/>
      <c r="U4" s="155" t="s">
        <v>454</v>
      </c>
      <c r="V4" s="155"/>
      <c r="W4" s="155"/>
      <c r="X4" s="155"/>
      <c r="Y4" s="155"/>
      <c r="Z4" s="155"/>
      <c r="AA4" s="155"/>
      <c r="AB4" s="155"/>
      <c r="AC4" s="155"/>
      <c r="AD4" s="155"/>
      <c r="AE4" s="155"/>
      <c r="AF4" s="155"/>
      <c r="AG4" s="155"/>
      <c r="AH4" s="155"/>
      <c r="AI4" s="155"/>
      <c r="AJ4" s="155"/>
      <c r="AK4" s="155"/>
      <c r="AL4" s="155"/>
      <c r="AM4" s="155"/>
      <c r="AN4" s="155"/>
    </row>
    <row r="5" spans="1:78" ht="63.75" customHeight="1" x14ac:dyDescent="0.25">
      <c r="A5" s="157" t="str">
        <f>DATA!G37</f>
        <v>Context indicator is not relevant.</v>
      </c>
      <c r="B5" s="157"/>
      <c r="C5" s="157"/>
      <c r="D5" s="157"/>
      <c r="E5" s="157"/>
      <c r="F5" s="157"/>
      <c r="G5" s="157"/>
      <c r="H5" s="157"/>
      <c r="I5" s="157"/>
      <c r="J5" s="157"/>
      <c r="K5" s="157"/>
      <c r="L5" s="157"/>
      <c r="M5" s="157"/>
      <c r="N5" s="157"/>
      <c r="O5" s="157"/>
      <c r="P5" s="157"/>
      <c r="Q5" s="157"/>
      <c r="R5" s="157"/>
      <c r="S5" s="157"/>
      <c r="T5" s="157"/>
      <c r="U5" s="80"/>
      <c r="V5" s="80"/>
      <c r="W5" s="149" t="str">
        <f>DATA!G43</f>
        <v>None of context indicators is relevant.</v>
      </c>
      <c r="X5" s="149"/>
      <c r="Y5" s="149"/>
      <c r="Z5" s="149"/>
      <c r="AA5" s="149"/>
      <c r="AB5" s="149"/>
      <c r="AC5" s="149"/>
      <c r="AD5" s="149"/>
      <c r="AE5" s="149"/>
      <c r="AF5" s="149"/>
      <c r="AG5" s="149"/>
      <c r="AH5" s="149"/>
      <c r="AI5" s="149"/>
      <c r="AJ5" s="149"/>
      <c r="AK5" s="149"/>
      <c r="AL5" s="149"/>
      <c r="AS5" s="1"/>
      <c r="AT5" s="1"/>
      <c r="AV5" s="84"/>
      <c r="AW5" s="84"/>
      <c r="AX5" s="84"/>
      <c r="AY5" s="84"/>
      <c r="AZ5" s="84"/>
      <c r="BA5" s="84"/>
      <c r="BB5" s="84"/>
      <c r="BC5" s="84"/>
      <c r="BD5" s="84"/>
    </row>
    <row r="6" spans="1:78" ht="15" customHeight="1" x14ac:dyDescent="0.25">
      <c r="A6" s="141" t="str">
        <f>DATA!J32</f>
        <v/>
      </c>
      <c r="B6" s="142"/>
      <c r="C6" s="142"/>
      <c r="D6" s="143"/>
      <c r="E6" s="141" t="str">
        <f>DATA!K32</f>
        <v/>
      </c>
      <c r="F6" s="142"/>
      <c r="G6" s="142"/>
      <c r="H6" s="143"/>
      <c r="I6" s="141" t="str">
        <f>DATA!L32</f>
        <v/>
      </c>
      <c r="J6" s="142"/>
      <c r="K6" s="142"/>
      <c r="L6" s="143"/>
      <c r="M6" s="141" t="str">
        <f>DATA!M32</f>
        <v/>
      </c>
      <c r="N6" s="142"/>
      <c r="O6" s="142"/>
      <c r="P6" s="143"/>
      <c r="Q6" s="141" t="str">
        <f>DATA!N32</f>
        <v/>
      </c>
      <c r="R6" s="142"/>
      <c r="S6" s="142"/>
      <c r="T6" s="143"/>
      <c r="W6" s="141" t="str">
        <f>DATA!J39</f>
        <v/>
      </c>
      <c r="X6" s="142"/>
      <c r="Y6" s="142"/>
      <c r="Z6" s="143"/>
      <c r="AA6" s="141" t="str">
        <f>DATA!K39</f>
        <v/>
      </c>
      <c r="AB6" s="142"/>
      <c r="AC6" s="142"/>
      <c r="AD6" s="143"/>
      <c r="AE6" s="141" t="str">
        <f>DATA!L39</f>
        <v/>
      </c>
      <c r="AF6" s="142"/>
      <c r="AG6" s="142"/>
      <c r="AH6" s="143"/>
      <c r="AI6" s="141" t="str">
        <f>DATA!M39</f>
        <v/>
      </c>
      <c r="AJ6" s="142"/>
      <c r="AK6" s="142"/>
      <c r="AL6" s="143"/>
      <c r="AS6" s="1"/>
      <c r="AT6" s="1"/>
      <c r="AV6" s="84"/>
      <c r="AW6" s="84"/>
      <c r="AX6" s="84"/>
      <c r="AY6" s="84"/>
      <c r="AZ6" s="84"/>
      <c r="BA6" s="84"/>
      <c r="BB6" s="84"/>
      <c r="BC6" s="84"/>
      <c r="BD6" s="84"/>
    </row>
    <row r="7" spans="1:78" ht="15" customHeight="1" x14ac:dyDescent="0.25">
      <c r="A7" s="144"/>
      <c r="B7" s="144"/>
      <c r="C7" s="144"/>
      <c r="D7" s="144"/>
      <c r="E7" s="141" t="str">
        <f>DATA!K33</f>
        <v/>
      </c>
      <c r="F7" s="142"/>
      <c r="G7" s="142"/>
      <c r="H7" s="143"/>
      <c r="I7" s="141" t="str">
        <f>DATA!L33</f>
        <v/>
      </c>
      <c r="J7" s="142"/>
      <c r="K7" s="142"/>
      <c r="L7" s="143"/>
      <c r="M7" s="141" t="str">
        <f>DATA!M33</f>
        <v/>
      </c>
      <c r="N7" s="142"/>
      <c r="O7" s="142"/>
      <c r="P7" s="143"/>
      <c r="Q7" s="141" t="str">
        <f>DATA!N33</f>
        <v/>
      </c>
      <c r="R7" s="142"/>
      <c r="S7" s="142"/>
      <c r="T7" s="143"/>
      <c r="W7" s="144"/>
      <c r="X7" s="144"/>
      <c r="Y7" s="144"/>
      <c r="Z7" s="144"/>
      <c r="AA7" s="141" t="str">
        <f>DATA!K40</f>
        <v/>
      </c>
      <c r="AB7" s="142"/>
      <c r="AC7" s="142"/>
      <c r="AD7" s="143"/>
      <c r="AE7" s="141" t="str">
        <f>DATA!L40</f>
        <v/>
      </c>
      <c r="AF7" s="142"/>
      <c r="AG7" s="142"/>
      <c r="AH7" s="143"/>
      <c r="AI7" s="141" t="str">
        <f>DATA!M40</f>
        <v/>
      </c>
      <c r="AJ7" s="142"/>
      <c r="AK7" s="142"/>
      <c r="AL7" s="143"/>
      <c r="AS7" s="1"/>
      <c r="AT7" s="1"/>
      <c r="AV7" s="84"/>
      <c r="AW7" s="84"/>
      <c r="AX7" s="84"/>
      <c r="AY7" s="84"/>
      <c r="AZ7" s="84"/>
      <c r="BA7" s="84"/>
      <c r="BB7" s="84"/>
      <c r="BC7" s="84"/>
      <c r="BD7" s="84"/>
    </row>
    <row r="8" spans="1:78" ht="15" customHeight="1" x14ac:dyDescent="0.25">
      <c r="A8" s="144"/>
      <c r="B8" s="144"/>
      <c r="C8" s="144"/>
      <c r="D8" s="144"/>
      <c r="E8" s="144"/>
      <c r="F8" s="144"/>
      <c r="G8" s="144"/>
      <c r="H8" s="144"/>
      <c r="I8" s="141" t="str">
        <f>DATA!L34</f>
        <v/>
      </c>
      <c r="J8" s="142"/>
      <c r="K8" s="142"/>
      <c r="L8" s="143"/>
      <c r="M8" s="141" t="str">
        <f>DATA!M34</f>
        <v/>
      </c>
      <c r="N8" s="142"/>
      <c r="O8" s="142"/>
      <c r="P8" s="143"/>
      <c r="Q8" s="141" t="str">
        <f>DATA!N34</f>
        <v/>
      </c>
      <c r="R8" s="142"/>
      <c r="S8" s="142"/>
      <c r="T8" s="143"/>
      <c r="W8" s="144"/>
      <c r="X8" s="144"/>
      <c r="Y8" s="144"/>
      <c r="Z8" s="144"/>
      <c r="AA8" s="144"/>
      <c r="AB8" s="144"/>
      <c r="AC8" s="144"/>
      <c r="AD8" s="144"/>
      <c r="AE8" s="141" t="str">
        <f>DATA!L41</f>
        <v/>
      </c>
      <c r="AF8" s="142"/>
      <c r="AG8" s="142"/>
      <c r="AH8" s="143"/>
      <c r="AI8" s="141" t="str">
        <f>DATA!M41</f>
        <v/>
      </c>
      <c r="AJ8" s="142"/>
      <c r="AK8" s="142"/>
      <c r="AL8" s="143"/>
      <c r="AO8" s="154" t="str">
        <f>A12</f>
        <v>GGT</v>
      </c>
      <c r="AP8" s="154"/>
      <c r="AQ8" s="154"/>
      <c r="AR8" s="154"/>
      <c r="AS8" s="1"/>
      <c r="AT8" s="1"/>
      <c r="AV8" s="84"/>
      <c r="AW8" s="84"/>
      <c r="AX8" s="84"/>
      <c r="AY8" s="84"/>
      <c r="AZ8" s="84"/>
      <c r="BA8" s="84"/>
      <c r="BB8" s="84"/>
      <c r="BC8" s="84"/>
      <c r="BD8" s="84"/>
    </row>
    <row r="9" spans="1:78" ht="21" customHeight="1" x14ac:dyDescent="0.25">
      <c r="A9" s="144"/>
      <c r="B9" s="144"/>
      <c r="C9" s="144"/>
      <c r="D9" s="144"/>
      <c r="E9" s="144"/>
      <c r="F9" s="144"/>
      <c r="G9" s="144"/>
      <c r="H9" s="144"/>
      <c r="I9" s="144"/>
      <c r="J9" s="144"/>
      <c r="K9" s="144"/>
      <c r="L9" s="144"/>
      <c r="M9" s="141" t="str">
        <f>DATA!M35</f>
        <v/>
      </c>
      <c r="N9" s="142"/>
      <c r="O9" s="142"/>
      <c r="P9" s="143"/>
      <c r="Q9" s="141" t="str">
        <f>DATA!N35</f>
        <v/>
      </c>
      <c r="R9" s="142"/>
      <c r="S9" s="142"/>
      <c r="T9" s="143"/>
      <c r="W9" s="144"/>
      <c r="X9" s="144"/>
      <c r="Y9" s="144"/>
      <c r="Z9" s="144"/>
      <c r="AA9" s="144"/>
      <c r="AB9" s="144"/>
      <c r="AC9" s="144"/>
      <c r="AD9" s="144"/>
      <c r="AE9" s="144"/>
      <c r="AF9" s="144"/>
      <c r="AG9" s="144"/>
      <c r="AH9" s="144"/>
      <c r="AI9" s="141" t="str">
        <f>DATA!M42</f>
        <v/>
      </c>
      <c r="AJ9" s="142"/>
      <c r="AK9" s="142"/>
      <c r="AL9" s="143"/>
      <c r="AO9" s="145" t="str">
        <f>IF('PROCESS AND CONTEXT'!F5=""," ",'PROCESS AND CONTEXT'!F5)</f>
        <v xml:space="preserve"> </v>
      </c>
      <c r="AP9" s="145"/>
      <c r="AQ9" s="145"/>
      <c r="AR9" s="145"/>
      <c r="AV9" s="84"/>
      <c r="AW9" s="84"/>
      <c r="AX9" s="84"/>
      <c r="AY9" s="84"/>
      <c r="AZ9" s="84"/>
      <c r="BA9" s="84"/>
      <c r="BB9" s="84"/>
      <c r="BC9" s="84"/>
      <c r="BD9" s="84"/>
    </row>
    <row r="10" spans="1:78" ht="15" customHeight="1" x14ac:dyDescent="0.25">
      <c r="Q10" s="141" t="str">
        <f>DATA!N36</f>
        <v/>
      </c>
      <c r="R10" s="142"/>
      <c r="S10" s="142"/>
      <c r="T10" s="143"/>
      <c r="AV10" s="84"/>
      <c r="AW10" s="84"/>
      <c r="AX10" s="84"/>
      <c r="AY10" s="84"/>
      <c r="AZ10" s="84"/>
      <c r="BA10" s="84"/>
      <c r="BB10" s="84"/>
      <c r="BC10" s="84"/>
      <c r="BD10" s="84"/>
    </row>
    <row r="11" spans="1:78" ht="0.75" customHeight="1" x14ac:dyDescent="0.25">
      <c r="AV11" s="84"/>
      <c r="AW11" s="84"/>
      <c r="AX11" s="84"/>
      <c r="AY11" s="84"/>
      <c r="AZ11" s="84"/>
      <c r="BA11" s="84"/>
      <c r="BB11" s="84"/>
      <c r="BC11" s="84"/>
      <c r="BD11" s="84"/>
    </row>
    <row r="12" spans="1:78" ht="25.5" customHeight="1" x14ac:dyDescent="0.25">
      <c r="A12" s="147" t="s">
        <v>353</v>
      </c>
      <c r="B12" s="147"/>
      <c r="C12" s="148" t="s">
        <v>354</v>
      </c>
      <c r="D12" s="148"/>
      <c r="E12" s="148"/>
      <c r="F12" s="148"/>
      <c r="G12" s="148"/>
      <c r="H12" s="148"/>
      <c r="I12" s="148"/>
      <c r="J12" s="148"/>
      <c r="K12" s="148"/>
      <c r="L12" s="148"/>
      <c r="M12" s="148"/>
      <c r="N12" s="148"/>
      <c r="O12" s="148"/>
      <c r="P12" s="148"/>
      <c r="Q12" s="148"/>
      <c r="R12" s="148"/>
      <c r="S12" s="148"/>
      <c r="T12" s="148"/>
      <c r="U12" s="148"/>
      <c r="V12" s="148"/>
      <c r="W12" s="147" t="s">
        <v>368</v>
      </c>
      <c r="X12" s="147"/>
      <c r="Y12" s="148" t="s">
        <v>374</v>
      </c>
      <c r="Z12" s="148"/>
      <c r="AA12" s="148"/>
      <c r="AB12" s="148"/>
      <c r="AC12" s="148"/>
      <c r="AD12" s="148"/>
      <c r="AE12" s="148"/>
      <c r="AF12" s="148"/>
      <c r="AG12" s="148"/>
      <c r="AH12" s="148"/>
      <c r="AI12" s="148"/>
      <c r="AJ12" s="148"/>
      <c r="AK12" s="148"/>
      <c r="AL12" s="148"/>
      <c r="AM12" s="148"/>
      <c r="AN12" s="148"/>
      <c r="AO12" s="148"/>
      <c r="AP12" s="148"/>
      <c r="AQ12" s="148"/>
      <c r="AV12" s="84"/>
      <c r="AW12" s="84"/>
      <c r="AX12" s="84"/>
      <c r="AY12" s="84"/>
      <c r="AZ12" s="84"/>
      <c r="BA12" s="84"/>
      <c r="BB12" s="84"/>
      <c r="BC12" s="84"/>
      <c r="BD12" s="84"/>
    </row>
    <row r="13" spans="1:78" ht="25.5" customHeight="1" x14ac:dyDescent="0.25">
      <c r="A13" s="147" t="s">
        <v>355</v>
      </c>
      <c r="B13" s="147"/>
      <c r="C13" s="148" t="s">
        <v>361</v>
      </c>
      <c r="D13" s="148"/>
      <c r="E13" s="148"/>
      <c r="F13" s="148"/>
      <c r="G13" s="148"/>
      <c r="H13" s="148"/>
      <c r="I13" s="148"/>
      <c r="J13" s="148"/>
      <c r="K13" s="148"/>
      <c r="L13" s="148"/>
      <c r="M13" s="148"/>
      <c r="N13" s="148"/>
      <c r="O13" s="148"/>
      <c r="P13" s="148"/>
      <c r="Q13" s="148"/>
      <c r="R13" s="148"/>
      <c r="S13" s="148"/>
      <c r="T13" s="148"/>
      <c r="U13" s="148"/>
      <c r="V13" s="148"/>
      <c r="W13" s="147" t="s">
        <v>369</v>
      </c>
      <c r="X13" s="147"/>
      <c r="Y13" s="148" t="s">
        <v>375</v>
      </c>
      <c r="Z13" s="148"/>
      <c r="AA13" s="148"/>
      <c r="AB13" s="148"/>
      <c r="AC13" s="148"/>
      <c r="AD13" s="148"/>
      <c r="AE13" s="148"/>
      <c r="AF13" s="148"/>
      <c r="AG13" s="148"/>
      <c r="AH13" s="148"/>
      <c r="AI13" s="148"/>
      <c r="AJ13" s="148"/>
      <c r="AK13" s="148"/>
      <c r="AL13" s="148"/>
      <c r="AM13" s="148"/>
      <c r="AN13" s="148"/>
      <c r="AO13" s="148"/>
      <c r="AP13" s="148"/>
      <c r="AQ13" s="148"/>
      <c r="AS13" s="1"/>
      <c r="AV13" s="84"/>
      <c r="AW13" s="84"/>
      <c r="AX13" s="84"/>
      <c r="AY13" s="84"/>
      <c r="AZ13" s="84"/>
      <c r="BA13" s="84"/>
      <c r="BB13" s="84"/>
      <c r="BC13" s="84"/>
      <c r="BD13" s="84"/>
      <c r="BK13" s="79"/>
      <c r="BL13" s="79"/>
      <c r="BM13" s="79"/>
      <c r="BN13" s="79"/>
      <c r="BO13" s="79"/>
      <c r="BP13" s="79"/>
      <c r="BQ13" s="79"/>
      <c r="BR13" s="79"/>
      <c r="BS13" s="79"/>
      <c r="BT13" s="79"/>
      <c r="BU13" s="79"/>
      <c r="BV13" s="79"/>
      <c r="BW13" s="79"/>
      <c r="BX13" s="79"/>
      <c r="BY13" s="79"/>
      <c r="BZ13" s="79"/>
    </row>
    <row r="14" spans="1:78" ht="25.5" customHeight="1" x14ac:dyDescent="0.25">
      <c r="A14" s="147" t="s">
        <v>356</v>
      </c>
      <c r="B14" s="147"/>
      <c r="C14" s="148" t="s">
        <v>362</v>
      </c>
      <c r="D14" s="148"/>
      <c r="E14" s="148"/>
      <c r="F14" s="148"/>
      <c r="G14" s="148"/>
      <c r="H14" s="148"/>
      <c r="I14" s="148"/>
      <c r="J14" s="148"/>
      <c r="K14" s="148"/>
      <c r="L14" s="148"/>
      <c r="M14" s="148"/>
      <c r="N14" s="148"/>
      <c r="O14" s="148"/>
      <c r="P14" s="148"/>
      <c r="Q14" s="148"/>
      <c r="R14" s="148"/>
      <c r="S14" s="148"/>
      <c r="T14" s="148"/>
      <c r="U14" s="148"/>
      <c r="V14" s="83"/>
      <c r="W14" s="147" t="s">
        <v>370</v>
      </c>
      <c r="X14" s="147"/>
      <c r="Y14" s="148" t="s">
        <v>376</v>
      </c>
      <c r="Z14" s="148"/>
      <c r="AA14" s="148"/>
      <c r="AB14" s="148"/>
      <c r="AC14" s="148"/>
      <c r="AD14" s="148"/>
      <c r="AE14" s="148"/>
      <c r="AF14" s="148"/>
      <c r="AG14" s="148"/>
      <c r="AH14" s="148"/>
      <c r="AI14" s="148"/>
      <c r="AJ14" s="148"/>
      <c r="AK14" s="148"/>
      <c r="AL14" s="148"/>
      <c r="AM14" s="148"/>
      <c r="AN14" s="148"/>
      <c r="AO14" s="148"/>
      <c r="AP14" s="148"/>
      <c r="AQ14" s="148"/>
      <c r="AS14" s="1"/>
      <c r="AV14" s="84"/>
      <c r="AW14" s="84"/>
      <c r="AX14" s="84"/>
      <c r="AY14" s="84"/>
      <c r="AZ14" s="84"/>
      <c r="BA14" s="84"/>
      <c r="BB14" s="84"/>
      <c r="BC14" s="84"/>
      <c r="BD14" s="84"/>
      <c r="BK14" s="79"/>
      <c r="BL14" s="79"/>
      <c r="BM14" s="79"/>
      <c r="BN14" s="79"/>
      <c r="BO14" s="79"/>
      <c r="BP14" s="79"/>
      <c r="BQ14" s="79"/>
      <c r="BR14" s="79"/>
      <c r="BS14" s="79"/>
      <c r="BT14" s="79"/>
      <c r="BU14" s="79"/>
      <c r="BV14" s="79"/>
      <c r="BW14" s="79"/>
      <c r="BX14" s="79"/>
      <c r="BY14" s="79"/>
      <c r="BZ14" s="79"/>
    </row>
    <row r="15" spans="1:78" ht="25.5" customHeight="1" x14ac:dyDescent="0.25">
      <c r="A15" s="147" t="s">
        <v>357</v>
      </c>
      <c r="B15" s="147"/>
      <c r="C15" s="148" t="s">
        <v>363</v>
      </c>
      <c r="D15" s="148"/>
      <c r="E15" s="148"/>
      <c r="F15" s="148"/>
      <c r="G15" s="148"/>
      <c r="H15" s="148"/>
      <c r="I15" s="148"/>
      <c r="J15" s="148"/>
      <c r="K15" s="148"/>
      <c r="L15" s="148"/>
      <c r="M15" s="148"/>
      <c r="N15" s="148"/>
      <c r="O15" s="148"/>
      <c r="P15" s="148"/>
      <c r="Q15" s="148"/>
      <c r="R15" s="148"/>
      <c r="S15" s="148"/>
      <c r="T15" s="148"/>
      <c r="U15" s="148"/>
      <c r="V15" s="83"/>
      <c r="W15" s="147" t="s">
        <v>371</v>
      </c>
      <c r="X15" s="147"/>
      <c r="Y15" s="148" t="s">
        <v>377</v>
      </c>
      <c r="Z15" s="148"/>
      <c r="AA15" s="148"/>
      <c r="AB15" s="148"/>
      <c r="AC15" s="148"/>
      <c r="AD15" s="148"/>
      <c r="AE15" s="148"/>
      <c r="AF15" s="148"/>
      <c r="AG15" s="148"/>
      <c r="AH15" s="148"/>
      <c r="AI15" s="148"/>
      <c r="AJ15" s="148"/>
      <c r="AK15" s="148"/>
      <c r="AL15" s="148"/>
      <c r="AM15" s="148"/>
      <c r="AN15" s="148"/>
      <c r="AO15" s="148"/>
      <c r="AP15" s="148"/>
      <c r="AQ15" s="148"/>
      <c r="AS15" s="1"/>
      <c r="AV15" s="84"/>
      <c r="AW15" s="84"/>
      <c r="AX15" s="84"/>
      <c r="AY15" s="84"/>
      <c r="AZ15" s="84"/>
      <c r="BA15" s="84"/>
      <c r="BB15" s="84"/>
      <c r="BC15" s="84"/>
      <c r="BD15" s="84"/>
    </row>
    <row r="16" spans="1:78" ht="25.5" customHeight="1" x14ac:dyDescent="0.25">
      <c r="A16" s="147" t="s">
        <v>358</v>
      </c>
      <c r="B16" s="147"/>
      <c r="C16" s="148" t="s">
        <v>364</v>
      </c>
      <c r="D16" s="148"/>
      <c r="E16" s="148"/>
      <c r="F16" s="148"/>
      <c r="G16" s="148"/>
      <c r="H16" s="148"/>
      <c r="I16" s="148"/>
      <c r="J16" s="148"/>
      <c r="K16" s="148"/>
      <c r="L16" s="148"/>
      <c r="M16" s="148"/>
      <c r="N16" s="148"/>
      <c r="O16" s="148"/>
      <c r="P16" s="148"/>
      <c r="Q16" s="148"/>
      <c r="R16" s="148"/>
      <c r="S16" s="148"/>
      <c r="T16" s="148"/>
      <c r="U16" s="148"/>
      <c r="V16" s="83"/>
      <c r="AS16" s="1"/>
    </row>
    <row r="17" spans="1:45" ht="25.5" customHeight="1" x14ac:dyDescent="0.25">
      <c r="A17" s="147" t="s">
        <v>359</v>
      </c>
      <c r="B17" s="147"/>
      <c r="C17" s="148" t="s">
        <v>365</v>
      </c>
      <c r="D17" s="148"/>
      <c r="E17" s="148"/>
      <c r="F17" s="148"/>
      <c r="G17" s="148"/>
      <c r="H17" s="148"/>
      <c r="I17" s="148"/>
      <c r="J17" s="148"/>
      <c r="K17" s="148"/>
      <c r="L17" s="148"/>
      <c r="M17" s="148"/>
      <c r="N17" s="148"/>
      <c r="O17" s="148"/>
      <c r="P17" s="148"/>
      <c r="Q17" s="148"/>
      <c r="R17" s="148"/>
      <c r="S17" s="148"/>
      <c r="T17" s="148"/>
      <c r="U17" s="148"/>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1"/>
    </row>
    <row r="18" spans="1:45" x14ac:dyDescent="0.25">
      <c r="A18" s="156" t="s">
        <v>411</v>
      </c>
      <c r="B18" s="156"/>
      <c r="C18" s="156"/>
      <c r="D18" s="156"/>
      <c r="E18" s="156"/>
      <c r="F18" s="156"/>
      <c r="G18" s="156"/>
      <c r="H18" s="156"/>
      <c r="I18" s="156"/>
      <c r="J18" s="156"/>
      <c r="K18" s="156"/>
      <c r="L18" s="156"/>
      <c r="M18" s="156"/>
      <c r="N18" s="156"/>
      <c r="O18" s="156"/>
      <c r="P18" s="156"/>
      <c r="R18" s="150" t="s">
        <v>49</v>
      </c>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row>
    <row r="19" spans="1:45" ht="26.25" customHeight="1" x14ac:dyDescent="0.25">
      <c r="A19" s="158" t="s">
        <v>457</v>
      </c>
      <c r="B19" s="158"/>
      <c r="C19" s="158"/>
      <c r="D19" s="158"/>
      <c r="E19" s="158"/>
      <c r="F19" s="158"/>
      <c r="G19" s="158"/>
      <c r="H19" s="158"/>
      <c r="I19" s="158"/>
      <c r="J19" s="158"/>
      <c r="K19" s="158"/>
      <c r="L19" s="158"/>
      <c r="M19" s="158"/>
      <c r="N19" s="158"/>
      <c r="O19" s="158"/>
      <c r="P19" s="158"/>
      <c r="R19" s="155" t="s">
        <v>455</v>
      </c>
      <c r="S19" s="155"/>
      <c r="T19" s="155"/>
      <c r="U19" s="155"/>
      <c r="V19" s="155"/>
      <c r="W19" s="155"/>
      <c r="X19" s="155"/>
      <c r="Y19" s="155"/>
      <c r="Z19" s="155"/>
      <c r="AA19" s="155"/>
      <c r="AB19" s="82"/>
      <c r="AC19" s="155" t="s">
        <v>456</v>
      </c>
      <c r="AD19" s="155"/>
      <c r="AE19" s="155"/>
      <c r="AF19" s="155"/>
      <c r="AG19" s="155"/>
      <c r="AH19" s="155"/>
      <c r="AI19" s="155"/>
      <c r="AJ19" s="155"/>
      <c r="AK19" s="155"/>
      <c r="AL19" s="155"/>
      <c r="AM19" s="155"/>
      <c r="AN19" s="155"/>
      <c r="AO19" s="155"/>
      <c r="AP19" s="155"/>
      <c r="AQ19" s="155"/>
      <c r="AR19" s="155"/>
    </row>
    <row r="20" spans="1:45" ht="159" customHeight="1" x14ac:dyDescent="0.25">
      <c r="A20" s="157" t="str">
        <f>DATA!G88</f>
        <v>None of context indicators is relevant.</v>
      </c>
      <c r="B20" s="157"/>
      <c r="C20" s="157"/>
      <c r="D20" s="157"/>
      <c r="E20" s="157"/>
      <c r="F20" s="157"/>
      <c r="G20" s="157"/>
      <c r="H20" s="157"/>
      <c r="I20" s="157"/>
      <c r="J20" s="157"/>
      <c r="K20" s="157"/>
      <c r="L20" s="157"/>
      <c r="M20" s="157"/>
      <c r="N20" s="157"/>
      <c r="O20" s="157"/>
      <c r="P20" s="157"/>
      <c r="R20" s="161" t="str">
        <f>DATA!G51</f>
        <v>None of context indicators is relevant.</v>
      </c>
      <c r="S20" s="162"/>
      <c r="T20" s="162"/>
      <c r="U20" s="162"/>
      <c r="V20" s="162"/>
      <c r="W20" s="162"/>
      <c r="X20" s="162"/>
      <c r="Y20" s="162"/>
      <c r="Z20" s="162"/>
      <c r="AA20" s="162"/>
      <c r="AB20" s="81"/>
      <c r="AC20" s="159" t="str">
        <f>DATA!G69</f>
        <v>None of context indicators is relevant.</v>
      </c>
      <c r="AD20" s="160"/>
      <c r="AE20" s="160"/>
      <c r="AF20" s="160"/>
      <c r="AG20" s="160"/>
      <c r="AH20" s="160"/>
      <c r="AI20" s="160"/>
      <c r="AJ20" s="160"/>
      <c r="AK20" s="160"/>
      <c r="AL20" s="160"/>
      <c r="AM20" s="160"/>
      <c r="AN20" s="160"/>
      <c r="AO20" s="160"/>
      <c r="AP20" s="160"/>
      <c r="AQ20" s="160"/>
      <c r="AR20" s="160"/>
    </row>
    <row r="21" spans="1:45" ht="13.5" customHeight="1" x14ac:dyDescent="0.25">
      <c r="A21" s="146" t="str">
        <f>DATA!J83</f>
        <v/>
      </c>
      <c r="B21" s="146"/>
      <c r="C21" s="146"/>
      <c r="D21" s="146"/>
      <c r="E21" s="146" t="str">
        <f>DATA!K83</f>
        <v/>
      </c>
      <c r="F21" s="146"/>
      <c r="G21" s="146"/>
      <c r="H21" s="146"/>
      <c r="I21" s="146" t="str">
        <f>DATA!L83</f>
        <v/>
      </c>
      <c r="J21" s="146"/>
      <c r="K21" s="146"/>
      <c r="L21" s="146"/>
      <c r="M21" s="146" t="str">
        <f>DATA!M83</f>
        <v/>
      </c>
      <c r="N21" s="146"/>
      <c r="O21" s="146"/>
      <c r="P21" s="146"/>
      <c r="R21" s="151" t="str">
        <f>DATA!J50</f>
        <v/>
      </c>
      <c r="S21" s="152"/>
      <c r="T21" s="152"/>
      <c r="U21" s="152"/>
      <c r="V21" s="152"/>
      <c r="W21" s="152"/>
      <c r="X21" s="152"/>
      <c r="Y21" s="152"/>
      <c r="Z21" s="152"/>
      <c r="AA21" s="153"/>
      <c r="AB21" s="4"/>
      <c r="AC21" s="146" t="str">
        <f>DATA!J65</f>
        <v/>
      </c>
      <c r="AD21" s="146"/>
      <c r="AE21" s="146"/>
      <c r="AF21" s="146"/>
      <c r="AG21" s="146" t="str">
        <f>DATA!K65</f>
        <v/>
      </c>
      <c r="AH21" s="146"/>
      <c r="AI21" s="146"/>
      <c r="AJ21" s="146"/>
      <c r="AK21" s="146" t="str">
        <f>DATA!L65</f>
        <v/>
      </c>
      <c r="AL21" s="146"/>
      <c r="AM21" s="146"/>
      <c r="AN21" s="146"/>
      <c r="AO21" s="146" t="str">
        <f>DATA!M65</f>
        <v/>
      </c>
      <c r="AP21" s="146"/>
      <c r="AQ21" s="146"/>
      <c r="AR21" s="146"/>
    </row>
    <row r="22" spans="1:45" ht="13.5" customHeight="1" x14ac:dyDescent="0.25">
      <c r="A22" s="33"/>
      <c r="B22" s="33"/>
      <c r="C22" s="33"/>
      <c r="D22" s="33"/>
      <c r="E22" s="146" t="str">
        <f>DATA!K84</f>
        <v/>
      </c>
      <c r="F22" s="146"/>
      <c r="G22" s="146"/>
      <c r="H22" s="146"/>
      <c r="I22" s="146" t="str">
        <f>DATA!L84</f>
        <v/>
      </c>
      <c r="J22" s="146"/>
      <c r="K22" s="146"/>
      <c r="L22" s="146"/>
      <c r="M22" s="146" t="str">
        <f>DATA!M84</f>
        <v/>
      </c>
      <c r="N22" s="146"/>
      <c r="O22" s="146"/>
      <c r="P22" s="146"/>
      <c r="R22" s="4"/>
      <c r="S22" s="4"/>
      <c r="T22" s="4"/>
      <c r="U22" s="4"/>
      <c r="V22" s="4"/>
      <c r="W22" s="4"/>
      <c r="X22" s="4"/>
      <c r="Y22" s="4"/>
      <c r="Z22" s="4"/>
      <c r="AA22" s="4"/>
      <c r="AB22" s="4"/>
      <c r="AC22" s="144"/>
      <c r="AD22" s="144"/>
      <c r="AE22" s="144"/>
      <c r="AF22" s="144"/>
      <c r="AG22" s="146" t="str">
        <f>DATA!K66</f>
        <v/>
      </c>
      <c r="AH22" s="146"/>
      <c r="AI22" s="146"/>
      <c r="AJ22" s="146"/>
      <c r="AK22" s="146" t="str">
        <f>DATA!L66</f>
        <v/>
      </c>
      <c r="AL22" s="146"/>
      <c r="AM22" s="146"/>
      <c r="AN22" s="146"/>
      <c r="AO22" s="146" t="str">
        <f>DATA!M66</f>
        <v/>
      </c>
      <c r="AP22" s="146"/>
      <c r="AQ22" s="146"/>
      <c r="AR22" s="146"/>
    </row>
    <row r="23" spans="1:45" ht="13.5" customHeight="1" x14ac:dyDescent="0.25">
      <c r="A23" s="154" t="str">
        <f>A26</f>
        <v>EET</v>
      </c>
      <c r="B23" s="154"/>
      <c r="C23" s="154"/>
      <c r="D23" s="154"/>
      <c r="E23" s="33"/>
      <c r="F23" s="33"/>
      <c r="G23" s="33"/>
      <c r="H23" s="33"/>
      <c r="I23" s="146" t="str">
        <f>DATA!L85</f>
        <v/>
      </c>
      <c r="J23" s="146"/>
      <c r="K23" s="146"/>
      <c r="L23" s="146"/>
      <c r="M23" s="146" t="str">
        <f>DATA!M85</f>
        <v/>
      </c>
      <c r="N23" s="146"/>
      <c r="O23" s="146"/>
      <c r="P23" s="146"/>
      <c r="R23" s="154" t="str">
        <f>W26</f>
        <v>HRT</v>
      </c>
      <c r="S23" s="154"/>
      <c r="T23" s="154"/>
      <c r="U23" s="154"/>
      <c r="V23" s="154"/>
      <c r="W23" s="154"/>
      <c r="X23" s="154"/>
      <c r="Y23" s="154"/>
      <c r="Z23" s="154"/>
      <c r="AA23" s="154"/>
      <c r="AB23" s="4"/>
      <c r="AC23" s="154" t="str">
        <f>W27</f>
        <v>GET</v>
      </c>
      <c r="AD23" s="154"/>
      <c r="AE23" s="154"/>
      <c r="AF23" s="154"/>
      <c r="AG23" s="144"/>
      <c r="AH23" s="144"/>
      <c r="AI23" s="144"/>
      <c r="AJ23" s="144"/>
      <c r="AK23" s="146" t="str">
        <f>DATA!L67</f>
        <v/>
      </c>
      <c r="AL23" s="146"/>
      <c r="AM23" s="146"/>
      <c r="AN23" s="146"/>
      <c r="AO23" s="146" t="str">
        <f>DATA!M67</f>
        <v/>
      </c>
      <c r="AP23" s="146"/>
      <c r="AQ23" s="146"/>
      <c r="AR23" s="146"/>
    </row>
    <row r="24" spans="1:45" ht="18" customHeight="1" x14ac:dyDescent="0.25">
      <c r="A24" s="145" t="str">
        <f>IF('PROCESS AND CONTEXT'!F26="","",'PROCESS AND CONTEXT'!F26)</f>
        <v/>
      </c>
      <c r="B24" s="145"/>
      <c r="C24" s="145"/>
      <c r="D24" s="145"/>
      <c r="M24" s="146" t="str">
        <f>DATA!M86</f>
        <v/>
      </c>
      <c r="N24" s="146"/>
      <c r="O24" s="146"/>
      <c r="P24" s="146"/>
      <c r="R24" s="145" t="str">
        <f>IF('PROCESS AND CONTEXT'!F39="","",'PROCESS AND CONTEXT'!F39)</f>
        <v/>
      </c>
      <c r="S24" s="145"/>
      <c r="T24" s="145"/>
      <c r="U24" s="145"/>
      <c r="V24" s="145"/>
      <c r="W24" s="145"/>
      <c r="X24" s="145"/>
      <c r="Y24" s="145"/>
      <c r="Z24" s="145"/>
      <c r="AA24" s="145"/>
      <c r="AB24" s="4"/>
      <c r="AC24" s="145" t="str">
        <f>IF('PROCESS AND CONTEXT'!F44="","",'PROCESS AND CONTEXT'!F44)</f>
        <v/>
      </c>
      <c r="AD24" s="145"/>
      <c r="AE24" s="145"/>
      <c r="AF24" s="145"/>
      <c r="AG24" s="144"/>
      <c r="AH24" s="144"/>
      <c r="AI24" s="144"/>
      <c r="AJ24" s="144"/>
      <c r="AK24" s="144"/>
      <c r="AL24" s="144"/>
      <c r="AM24" s="144"/>
      <c r="AN24" s="144"/>
      <c r="AO24" s="146" t="str">
        <f>DATA!M68</f>
        <v/>
      </c>
      <c r="AP24" s="146"/>
      <c r="AQ24" s="146"/>
      <c r="AR24" s="146"/>
    </row>
    <row r="25" spans="1:45" ht="13.5" customHeight="1" x14ac:dyDescent="0.25">
      <c r="M25" s="146" t="str">
        <f>DATA!M87</f>
        <v/>
      </c>
      <c r="N25" s="146"/>
      <c r="O25" s="146"/>
      <c r="P25" s="146"/>
    </row>
    <row r="26" spans="1:45" ht="14.25" customHeight="1" x14ac:dyDescent="0.25">
      <c r="A26" s="147" t="s">
        <v>412</v>
      </c>
      <c r="B26" s="147"/>
      <c r="C26" s="148" t="s">
        <v>418</v>
      </c>
      <c r="D26" s="148"/>
      <c r="E26" s="148"/>
      <c r="F26" s="148"/>
      <c r="G26" s="148"/>
      <c r="H26" s="148"/>
      <c r="I26" s="148"/>
      <c r="J26" s="148"/>
      <c r="K26" s="148"/>
      <c r="L26" s="148"/>
      <c r="M26" s="148"/>
      <c r="N26" s="148"/>
      <c r="O26" s="148"/>
      <c r="P26" s="148"/>
      <c r="Q26" s="148"/>
      <c r="R26" s="148"/>
      <c r="S26" s="148"/>
      <c r="T26" s="148"/>
      <c r="U26" s="148"/>
      <c r="W26" s="147" t="s">
        <v>382</v>
      </c>
      <c r="X26" s="147"/>
      <c r="Y26" s="148" t="s">
        <v>387</v>
      </c>
      <c r="Z26" s="148"/>
      <c r="AA26" s="148"/>
      <c r="AB26" s="148"/>
      <c r="AC26" s="148"/>
      <c r="AD26" s="148"/>
      <c r="AE26" s="148"/>
      <c r="AF26" s="148"/>
      <c r="AG26" s="148"/>
      <c r="AH26" s="148"/>
      <c r="AI26" s="148"/>
      <c r="AJ26" s="148"/>
      <c r="AK26" s="148"/>
      <c r="AL26" s="148"/>
      <c r="AM26" s="148"/>
      <c r="AN26" s="148"/>
      <c r="AO26" s="148"/>
      <c r="AP26" s="148"/>
      <c r="AQ26" s="148"/>
    </row>
    <row r="27" spans="1:45" ht="14.25" customHeight="1" x14ac:dyDescent="0.25">
      <c r="A27" s="1"/>
      <c r="B27" s="1"/>
      <c r="W27" s="147" t="s">
        <v>396</v>
      </c>
      <c r="X27" s="147"/>
      <c r="Y27" s="148" t="s">
        <v>394</v>
      </c>
      <c r="Z27" s="148"/>
      <c r="AA27" s="148"/>
      <c r="AB27" s="148"/>
      <c r="AC27" s="148"/>
      <c r="AD27" s="148"/>
      <c r="AE27" s="148"/>
      <c r="AF27" s="148"/>
      <c r="AG27" s="148"/>
      <c r="AH27" s="148"/>
      <c r="AI27" s="148"/>
      <c r="AJ27" s="148"/>
      <c r="AK27" s="148"/>
      <c r="AL27" s="148"/>
      <c r="AM27" s="148"/>
      <c r="AN27" s="148"/>
      <c r="AO27" s="148"/>
      <c r="AP27" s="148"/>
      <c r="AQ27" s="148"/>
    </row>
    <row r="28" spans="1:45" ht="37.5" customHeight="1" x14ac:dyDescent="0.25">
      <c r="A28" s="147" t="s">
        <v>413</v>
      </c>
      <c r="B28" s="147"/>
      <c r="C28" s="148" t="s">
        <v>419</v>
      </c>
      <c r="D28" s="148"/>
      <c r="E28" s="148"/>
      <c r="F28" s="148"/>
      <c r="G28" s="148"/>
      <c r="H28" s="148"/>
      <c r="I28" s="148"/>
      <c r="J28" s="148"/>
      <c r="K28" s="148"/>
      <c r="L28" s="148"/>
      <c r="M28" s="148"/>
      <c r="N28" s="148"/>
      <c r="O28" s="148"/>
      <c r="P28" s="148"/>
      <c r="Q28" s="148"/>
      <c r="R28" s="148"/>
      <c r="S28" s="148"/>
      <c r="T28" s="148"/>
      <c r="U28" s="148"/>
      <c r="V28" s="79"/>
      <c r="W28" s="147" t="s">
        <v>383</v>
      </c>
      <c r="X28" s="147"/>
      <c r="Y28" s="148" t="s">
        <v>388</v>
      </c>
      <c r="Z28" s="148"/>
      <c r="AA28" s="148"/>
      <c r="AB28" s="148"/>
      <c r="AC28" s="148"/>
      <c r="AD28" s="148"/>
      <c r="AE28" s="148"/>
      <c r="AF28" s="148"/>
      <c r="AG28" s="148"/>
      <c r="AH28" s="148"/>
      <c r="AI28" s="148"/>
      <c r="AJ28" s="148"/>
      <c r="AK28" s="148"/>
      <c r="AL28" s="148"/>
      <c r="AM28" s="148"/>
      <c r="AN28" s="148"/>
      <c r="AO28" s="148"/>
      <c r="AP28" s="148"/>
      <c r="AQ28" s="148"/>
      <c r="AS28" s="1"/>
    </row>
    <row r="29" spans="1:45" ht="24.75" customHeight="1" x14ac:dyDescent="0.25">
      <c r="A29" s="147" t="s">
        <v>414</v>
      </c>
      <c r="B29" s="147"/>
      <c r="C29" s="148" t="s">
        <v>420</v>
      </c>
      <c r="D29" s="148"/>
      <c r="E29" s="148"/>
      <c r="F29" s="148"/>
      <c r="G29" s="148"/>
      <c r="H29" s="148"/>
      <c r="I29" s="148"/>
      <c r="J29" s="148"/>
      <c r="K29" s="148"/>
      <c r="L29" s="148"/>
      <c r="M29" s="148"/>
      <c r="N29" s="148"/>
      <c r="O29" s="148"/>
      <c r="P29" s="148"/>
      <c r="Q29" s="148"/>
      <c r="R29" s="148"/>
      <c r="S29" s="148"/>
      <c r="T29" s="148"/>
      <c r="U29" s="148"/>
      <c r="V29" s="79"/>
      <c r="W29" s="147" t="s">
        <v>397</v>
      </c>
      <c r="X29" s="147"/>
      <c r="Y29" s="148" t="s">
        <v>395</v>
      </c>
      <c r="Z29" s="148"/>
      <c r="AA29" s="148"/>
      <c r="AB29" s="148"/>
      <c r="AC29" s="148"/>
      <c r="AD29" s="148"/>
      <c r="AE29" s="148"/>
      <c r="AF29" s="148"/>
      <c r="AG29" s="148"/>
      <c r="AH29" s="148"/>
      <c r="AI29" s="148"/>
      <c r="AJ29" s="148"/>
      <c r="AK29" s="148"/>
      <c r="AL29" s="148"/>
      <c r="AM29" s="148"/>
      <c r="AN29" s="148"/>
      <c r="AO29" s="148"/>
      <c r="AP29" s="148"/>
      <c r="AQ29" s="148"/>
      <c r="AS29" s="1"/>
    </row>
    <row r="30" spans="1:45" ht="24.75" customHeight="1" x14ac:dyDescent="0.25">
      <c r="A30" s="147" t="s">
        <v>415</v>
      </c>
      <c r="B30" s="147"/>
      <c r="C30" s="148" t="s">
        <v>421</v>
      </c>
      <c r="D30" s="148"/>
      <c r="E30" s="148"/>
      <c r="F30" s="148"/>
      <c r="G30" s="148"/>
      <c r="H30" s="148"/>
      <c r="I30" s="148"/>
      <c r="J30" s="148"/>
      <c r="K30" s="148"/>
      <c r="L30" s="148"/>
      <c r="M30" s="148"/>
      <c r="N30" s="148"/>
      <c r="O30" s="148"/>
      <c r="P30" s="148"/>
      <c r="Q30" s="148"/>
      <c r="R30" s="148"/>
      <c r="S30" s="148"/>
      <c r="T30" s="148"/>
      <c r="U30" s="148"/>
      <c r="V30" s="79"/>
      <c r="W30" s="147" t="s">
        <v>398</v>
      </c>
      <c r="X30" s="147"/>
      <c r="Y30" s="148" t="s">
        <v>404</v>
      </c>
      <c r="Z30" s="148"/>
      <c r="AA30" s="148"/>
      <c r="AB30" s="148"/>
      <c r="AC30" s="148"/>
      <c r="AD30" s="148"/>
      <c r="AE30" s="148"/>
      <c r="AF30" s="148"/>
      <c r="AG30" s="148"/>
      <c r="AH30" s="148"/>
      <c r="AI30" s="148"/>
      <c r="AJ30" s="148"/>
      <c r="AK30" s="148"/>
      <c r="AL30" s="148"/>
      <c r="AM30" s="148"/>
      <c r="AN30" s="148"/>
      <c r="AO30" s="148"/>
      <c r="AP30" s="148"/>
      <c r="AQ30" s="148"/>
      <c r="AS30" s="1"/>
    </row>
    <row r="31" spans="1:45" ht="36.75" customHeight="1" x14ac:dyDescent="0.25">
      <c r="A31" s="147" t="s">
        <v>416</v>
      </c>
      <c r="B31" s="147"/>
      <c r="C31" s="148" t="s">
        <v>540</v>
      </c>
      <c r="D31" s="148"/>
      <c r="E31" s="148"/>
      <c r="F31" s="148"/>
      <c r="G31" s="148"/>
      <c r="H31" s="148"/>
      <c r="I31" s="148"/>
      <c r="J31" s="148"/>
      <c r="K31" s="148"/>
      <c r="L31" s="148"/>
      <c r="M31" s="148"/>
      <c r="N31" s="148"/>
      <c r="O31" s="148"/>
      <c r="P31" s="148"/>
      <c r="Q31" s="148"/>
      <c r="R31" s="148"/>
      <c r="S31" s="148"/>
      <c r="T31" s="148"/>
      <c r="U31" s="148"/>
      <c r="V31" s="79"/>
      <c r="W31" s="147" t="s">
        <v>399</v>
      </c>
      <c r="X31" s="147"/>
      <c r="Y31" s="148" t="s">
        <v>405</v>
      </c>
      <c r="Z31" s="148"/>
      <c r="AA31" s="148"/>
      <c r="AB31" s="148"/>
      <c r="AC31" s="148"/>
      <c r="AD31" s="148"/>
      <c r="AE31" s="148"/>
      <c r="AF31" s="148"/>
      <c r="AG31" s="148"/>
      <c r="AH31" s="148"/>
      <c r="AI31" s="148"/>
      <c r="AJ31" s="148"/>
      <c r="AK31" s="148"/>
      <c r="AL31" s="148"/>
      <c r="AM31" s="148"/>
      <c r="AN31" s="148"/>
      <c r="AO31" s="148"/>
      <c r="AP31" s="148"/>
      <c r="AQ31" s="148"/>
      <c r="AS31" s="1"/>
    </row>
    <row r="32" spans="1:45" ht="25.5" customHeight="1" x14ac:dyDescent="0.25">
      <c r="A32" s="147" t="s">
        <v>542</v>
      </c>
      <c r="B32" s="147"/>
      <c r="C32" s="148" t="s">
        <v>541</v>
      </c>
      <c r="D32" s="148"/>
      <c r="E32" s="148"/>
      <c r="F32" s="148"/>
      <c r="G32" s="148"/>
      <c r="H32" s="148"/>
      <c r="I32" s="148"/>
      <c r="J32" s="148"/>
      <c r="K32" s="148"/>
      <c r="L32" s="148"/>
      <c r="M32" s="148"/>
      <c r="N32" s="148"/>
      <c r="O32" s="148"/>
      <c r="P32" s="148"/>
      <c r="Q32" s="148"/>
      <c r="R32" s="148"/>
      <c r="S32" s="148"/>
      <c r="T32" s="148"/>
      <c r="U32" s="148"/>
      <c r="V32" s="79"/>
      <c r="W32" s="147" t="s">
        <v>400</v>
      </c>
      <c r="X32" s="147"/>
      <c r="Y32" s="148" t="s">
        <v>406</v>
      </c>
      <c r="Z32" s="148"/>
      <c r="AA32" s="148"/>
      <c r="AB32" s="148"/>
      <c r="AC32" s="148"/>
      <c r="AD32" s="148"/>
      <c r="AE32" s="148"/>
      <c r="AF32" s="148"/>
      <c r="AG32" s="148"/>
      <c r="AH32" s="148"/>
      <c r="AI32" s="148"/>
      <c r="AJ32" s="148"/>
      <c r="AK32" s="148"/>
      <c r="AL32" s="148"/>
      <c r="AM32" s="148"/>
      <c r="AN32" s="148"/>
      <c r="AO32" s="148"/>
      <c r="AP32" s="148"/>
      <c r="AQ32" s="148"/>
      <c r="AS32" s="1"/>
    </row>
    <row r="33" spans="1:46" ht="35.25" customHeight="1" x14ac:dyDescent="0.25">
      <c r="A33" s="138" t="s">
        <v>848</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
      <c r="AT33" s="1"/>
    </row>
    <row r="34" spans="1:46" ht="19.5" x14ac:dyDescent="0.25">
      <c r="A34" s="137" t="s">
        <v>459</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row>
    <row r="35" spans="1:46" ht="18.75" customHeight="1" x14ac:dyDescent="0.25">
      <c r="A35" s="140" t="s">
        <v>460</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row>
    <row r="36" spans="1:46" s="4" customFormat="1" x14ac:dyDescent="0.25">
      <c r="A36" s="139" t="str">
        <f>DATA!E2</f>
        <v/>
      </c>
      <c r="B36" s="139"/>
      <c r="C36" s="139" t="str">
        <f>DATA!E3</f>
        <v/>
      </c>
      <c r="D36" s="139"/>
      <c r="E36" s="139" t="str">
        <f>DATA!E4</f>
        <v/>
      </c>
      <c r="F36" s="139"/>
      <c r="G36" s="139" t="str">
        <f>DATA!E5</f>
        <v/>
      </c>
      <c r="H36" s="139"/>
      <c r="I36" s="139" t="str">
        <f>DATA!E6</f>
        <v/>
      </c>
      <c r="J36" s="139"/>
      <c r="K36" s="139"/>
      <c r="L36" s="139"/>
      <c r="M36" s="139" t="str">
        <f>DATA!E8</f>
        <v/>
      </c>
      <c r="N36" s="139"/>
      <c r="O36" s="139" t="str">
        <f>DATA!E9</f>
        <v/>
      </c>
      <c r="P36" s="139"/>
      <c r="Q36" s="139" t="str">
        <f>DATA!E10</f>
        <v/>
      </c>
      <c r="R36" s="139"/>
      <c r="S36" s="139" t="str">
        <f>DATA!E11</f>
        <v/>
      </c>
      <c r="T36" s="139"/>
      <c r="U36" s="139" t="str">
        <f>DATA!E12</f>
        <v/>
      </c>
      <c r="V36" s="139"/>
      <c r="W36" s="139" t="str">
        <f>DATA!E13</f>
        <v/>
      </c>
      <c r="X36" s="139"/>
      <c r="Y36" s="139"/>
      <c r="Z36" s="139"/>
      <c r="AA36" s="139" t="str">
        <f>DATA!E15</f>
        <v/>
      </c>
      <c r="AB36" s="139"/>
      <c r="AC36" s="139" t="str">
        <f>DATA!E16</f>
        <v/>
      </c>
      <c r="AD36" s="139"/>
      <c r="AE36" s="139" t="str">
        <f>DATA!E17</f>
        <v/>
      </c>
      <c r="AF36" s="139"/>
      <c r="AG36" s="139" t="str">
        <f>DATA!E18</f>
        <v/>
      </c>
      <c r="AH36" s="139"/>
      <c r="AI36" s="139" t="str">
        <f>DATA!E19</f>
        <v/>
      </c>
      <c r="AJ36" s="139"/>
      <c r="AK36" s="139" t="str">
        <f>DATA!E20</f>
        <v/>
      </c>
      <c r="AL36" s="139"/>
      <c r="AM36" s="139" t="str">
        <f>DATA!E21</f>
        <v/>
      </c>
      <c r="AN36" s="139"/>
      <c r="AO36" s="139" t="str">
        <f>DATA!E22</f>
        <v/>
      </c>
      <c r="AP36" s="139"/>
      <c r="AQ36" s="139" t="str">
        <f>DATA!E23</f>
        <v/>
      </c>
      <c r="AR36" s="139"/>
    </row>
    <row r="45" spans="1:46" ht="12.75" customHeight="1" x14ac:dyDescent="0.25"/>
    <row r="51" spans="1:43" ht="10.5" customHeight="1" x14ac:dyDescent="0.25"/>
    <row r="52" spans="1:43" ht="10.5" customHeight="1" x14ac:dyDescent="0.25"/>
    <row r="53" spans="1:43" ht="10.5" customHeight="1" x14ac:dyDescent="0.25"/>
    <row r="54" spans="1:43" ht="10.5" customHeight="1" x14ac:dyDescent="0.25"/>
    <row r="55" spans="1:43" ht="10.5" customHeight="1" x14ac:dyDescent="0.25"/>
    <row r="56" spans="1:43" ht="10.5" customHeight="1" x14ac:dyDescent="0.25"/>
    <row r="57" spans="1:43" ht="10.5" customHeight="1" x14ac:dyDescent="0.25"/>
    <row r="58" spans="1:43" ht="15.75" customHeight="1" x14ac:dyDescent="0.25">
      <c r="A58" s="138" t="s">
        <v>484</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row>
    <row r="59" spans="1:43" ht="10.5" customHeight="1" x14ac:dyDescent="0.25"/>
    <row r="60" spans="1:43" ht="10.5" customHeight="1" x14ac:dyDescent="0.25"/>
    <row r="61" spans="1:43" ht="10.5" customHeight="1" x14ac:dyDescent="0.25"/>
    <row r="62" spans="1:43" ht="10.5" customHeight="1" x14ac:dyDescent="0.25"/>
  </sheetData>
  <sheetProtection password="FC50" sheet="1" objects="1" scenarios="1" formatCells="0" formatColumns="0" formatRows="0" insertColumns="0" insertRows="0" deleteColumns="0" deleteRows="0"/>
  <mergeCells count="157">
    <mergeCell ref="U4:AN4"/>
    <mergeCell ref="M25:P25"/>
    <mergeCell ref="A32:B32"/>
    <mergeCell ref="C32:U32"/>
    <mergeCell ref="M23:P23"/>
    <mergeCell ref="M24:P24"/>
    <mergeCell ref="A20:P20"/>
    <mergeCell ref="A19:P19"/>
    <mergeCell ref="A18:P18"/>
    <mergeCell ref="A17:B17"/>
    <mergeCell ref="M21:P21"/>
    <mergeCell ref="AC20:AR20"/>
    <mergeCell ref="AC21:AF21"/>
    <mergeCell ref="AG21:AJ21"/>
    <mergeCell ref="AK21:AN21"/>
    <mergeCell ref="AO21:AR21"/>
    <mergeCell ref="R20:AA20"/>
    <mergeCell ref="A7:D7"/>
    <mergeCell ref="A8:D8"/>
    <mergeCell ref="A9:D9"/>
    <mergeCell ref="M9:P9"/>
    <mergeCell ref="W9:Z9"/>
    <mergeCell ref="E9:H9"/>
    <mergeCell ref="AA9:AD9"/>
    <mergeCell ref="A3:AR3"/>
    <mergeCell ref="C13:V13"/>
    <mergeCell ref="C14:U14"/>
    <mergeCell ref="C15:U15"/>
    <mergeCell ref="C16:U16"/>
    <mergeCell ref="C17:U17"/>
    <mergeCell ref="AO8:AR8"/>
    <mergeCell ref="AO9:AR9"/>
    <mergeCell ref="W12:X12"/>
    <mergeCell ref="W13:X13"/>
    <mergeCell ref="W14:X14"/>
    <mergeCell ref="W15:X15"/>
    <mergeCell ref="Q6:T6"/>
    <mergeCell ref="Q7:T7"/>
    <mergeCell ref="Q8:T8"/>
    <mergeCell ref="Q9:T9"/>
    <mergeCell ref="Q10:T10"/>
    <mergeCell ref="A5:T5"/>
    <mergeCell ref="A4:T4"/>
    <mergeCell ref="A13:B13"/>
    <mergeCell ref="A16:B16"/>
    <mergeCell ref="A14:B14"/>
    <mergeCell ref="A15:B15"/>
    <mergeCell ref="A6:D6"/>
    <mergeCell ref="R19:AA19"/>
    <mergeCell ref="AC19:AR19"/>
    <mergeCell ref="I6:L6"/>
    <mergeCell ref="I7:L7"/>
    <mergeCell ref="I8:L8"/>
    <mergeCell ref="I9:L9"/>
    <mergeCell ref="AI9:AL9"/>
    <mergeCell ref="A12:B12"/>
    <mergeCell ref="C12:V12"/>
    <mergeCell ref="Y12:AQ12"/>
    <mergeCell ref="Y13:AQ13"/>
    <mergeCell ref="Y14:AQ14"/>
    <mergeCell ref="Y15:AQ15"/>
    <mergeCell ref="A28:B28"/>
    <mergeCell ref="A29:B29"/>
    <mergeCell ref="A21:D21"/>
    <mergeCell ref="E21:H21"/>
    <mergeCell ref="I21:L21"/>
    <mergeCell ref="AO22:AR22"/>
    <mergeCell ref="AC23:AF23"/>
    <mergeCell ref="AG23:AJ23"/>
    <mergeCell ref="AK23:AN23"/>
    <mergeCell ref="AC22:AF22"/>
    <mergeCell ref="AG22:AJ22"/>
    <mergeCell ref="AK22:AN22"/>
    <mergeCell ref="AO23:AR23"/>
    <mergeCell ref="W26:X26"/>
    <mergeCell ref="Y26:AQ26"/>
    <mergeCell ref="W27:X27"/>
    <mergeCell ref="Y27:AQ27"/>
    <mergeCell ref="A26:B26"/>
    <mergeCell ref="C26:U26"/>
    <mergeCell ref="R23:AA23"/>
    <mergeCell ref="R24:AA24"/>
    <mergeCell ref="A23:D23"/>
    <mergeCell ref="A24:D24"/>
    <mergeCell ref="M22:P22"/>
    <mergeCell ref="A30:B30"/>
    <mergeCell ref="A31:B31"/>
    <mergeCell ref="W5:AL5"/>
    <mergeCell ref="AA7:AD7"/>
    <mergeCell ref="AE7:AH7"/>
    <mergeCell ref="AI7:AL7"/>
    <mergeCell ref="W8:Z8"/>
    <mergeCell ref="AA8:AD8"/>
    <mergeCell ref="AE8:AH8"/>
    <mergeCell ref="AI8:AL8"/>
    <mergeCell ref="W6:Z6"/>
    <mergeCell ref="AA6:AD6"/>
    <mergeCell ref="AE6:AH6"/>
    <mergeCell ref="AI6:AL6"/>
    <mergeCell ref="W7:Z7"/>
    <mergeCell ref="AE9:AH9"/>
    <mergeCell ref="M6:P6"/>
    <mergeCell ref="M7:P7"/>
    <mergeCell ref="M8:P8"/>
    <mergeCell ref="R18:AR18"/>
    <mergeCell ref="E22:H22"/>
    <mergeCell ref="I22:L22"/>
    <mergeCell ref="R21:AA21"/>
    <mergeCell ref="I23:L23"/>
    <mergeCell ref="AM36:AN36"/>
    <mergeCell ref="AC24:AF24"/>
    <mergeCell ref="AG24:AJ24"/>
    <mergeCell ref="AK24:AN24"/>
    <mergeCell ref="AO24:AR24"/>
    <mergeCell ref="C36:D36"/>
    <mergeCell ref="E36:F36"/>
    <mergeCell ref="G36:H36"/>
    <mergeCell ref="I36:J36"/>
    <mergeCell ref="W28:X28"/>
    <mergeCell ref="W29:X29"/>
    <mergeCell ref="W30:X30"/>
    <mergeCell ref="W31:X31"/>
    <mergeCell ref="W32:X32"/>
    <mergeCell ref="Y28:AQ28"/>
    <mergeCell ref="A33:AR33"/>
    <mergeCell ref="Y29:AQ29"/>
    <mergeCell ref="Y30:AQ30"/>
    <mergeCell ref="Y31:AQ31"/>
    <mergeCell ref="Y32:AQ32"/>
    <mergeCell ref="C28:U28"/>
    <mergeCell ref="C29:U29"/>
    <mergeCell ref="C30:U30"/>
    <mergeCell ref="C31:U31"/>
    <mergeCell ref="A1:AR1"/>
    <mergeCell ref="A34:AR34"/>
    <mergeCell ref="A58:AQ58"/>
    <mergeCell ref="AK36:AL36"/>
    <mergeCell ref="A35:AL35"/>
    <mergeCell ref="E6:H6"/>
    <mergeCell ref="E7:H7"/>
    <mergeCell ref="E8:H8"/>
    <mergeCell ref="Y36:Z36"/>
    <mergeCell ref="AA36:AB36"/>
    <mergeCell ref="AC36:AD36"/>
    <mergeCell ref="AE36:AF36"/>
    <mergeCell ref="AG36:AH36"/>
    <mergeCell ref="AI36:AJ36"/>
    <mergeCell ref="M36:N36"/>
    <mergeCell ref="O36:P36"/>
    <mergeCell ref="Q36:R36"/>
    <mergeCell ref="S36:T36"/>
    <mergeCell ref="U36:V36"/>
    <mergeCell ref="W36:X36"/>
    <mergeCell ref="A36:B36"/>
    <mergeCell ref="K36:L36"/>
    <mergeCell ref="AO36:AP36"/>
    <mergeCell ref="AQ36:AR36"/>
  </mergeCells>
  <conditionalFormatting sqref="A36:B36">
    <cfRule type="colorScale" priority="120">
      <colorScale>
        <cfvo type="num" val="0"/>
        <cfvo type="num" val="5.5"/>
        <cfvo type="num" val="10"/>
        <color theme="0"/>
        <color theme="0" tint="-0.249977111117893"/>
        <color theme="1" tint="0.499984740745262"/>
      </colorScale>
    </cfRule>
  </conditionalFormatting>
  <conditionalFormatting sqref="A9:D9">
    <cfRule type="expression" dxfId="76" priority="110">
      <formula>"když($L$20=DATA!$B$34)"</formula>
    </cfRule>
  </conditionalFormatting>
  <conditionalFormatting sqref="C36:H36">
    <cfRule type="colorScale" priority="109">
      <colorScale>
        <cfvo type="num" val="0"/>
        <cfvo type="num" val="5.5"/>
        <cfvo type="num" val="10"/>
        <color theme="0"/>
        <color theme="0" tint="-0.249977111117893"/>
        <color theme="1" tint="0.499984740745262"/>
      </colorScale>
    </cfRule>
  </conditionalFormatting>
  <conditionalFormatting sqref="M36:X36">
    <cfRule type="colorScale" priority="108">
      <colorScale>
        <cfvo type="num" val="0"/>
        <cfvo type="num" val="5.5"/>
        <cfvo type="num" val="10"/>
        <color theme="0"/>
        <color theme="0" tint="-0.249977111117893"/>
        <color theme="1" tint="0.499984740745262"/>
      </colorScale>
    </cfRule>
  </conditionalFormatting>
  <conditionalFormatting sqref="AA36:AB36 AE36:AN36">
    <cfRule type="colorScale" priority="107">
      <colorScale>
        <cfvo type="num" val="0"/>
        <cfvo type="num" val="5.5"/>
        <cfvo type="num" val="10"/>
        <color theme="0"/>
        <color theme="0" tint="-0.249977111117893"/>
        <color theme="1" tint="0.499984740745262"/>
      </colorScale>
    </cfRule>
  </conditionalFormatting>
  <conditionalFormatting sqref="W9:Z9">
    <cfRule type="expression" dxfId="75" priority="100">
      <formula>"když($L$20=DATA!$B$34)"</formula>
    </cfRule>
  </conditionalFormatting>
  <conditionalFormatting sqref="I36:J36">
    <cfRule type="colorScale" priority="91">
      <colorScale>
        <cfvo type="num" val="0"/>
        <cfvo type="num" val="5.5"/>
        <cfvo type="num" val="10"/>
        <color theme="0"/>
        <color theme="0" tint="-0.249977111117893"/>
        <color theme="1" tint="0.499984740745262"/>
      </colorScale>
    </cfRule>
  </conditionalFormatting>
  <conditionalFormatting sqref="Y36:Z36">
    <cfRule type="colorScale" priority="90">
      <colorScale>
        <cfvo type="num" val="0"/>
        <cfvo type="num" val="5.5"/>
        <cfvo type="num" val="10"/>
        <color theme="0"/>
        <color theme="0" tint="-0.249977111117893"/>
        <color theme="1" tint="0.499984740745262"/>
      </colorScale>
    </cfRule>
  </conditionalFormatting>
  <conditionalFormatting sqref="AO36:AP36">
    <cfRule type="colorScale" priority="83">
      <colorScale>
        <cfvo type="num" val="0"/>
        <cfvo type="num" val="5.5"/>
        <cfvo type="num" val="10"/>
        <color theme="0"/>
        <color theme="0" tint="-0.249977111117893"/>
        <color theme="1" tint="0.499984740745262"/>
      </colorScale>
    </cfRule>
  </conditionalFormatting>
  <conditionalFormatting sqref="AQ36:AR36">
    <cfRule type="colorScale" priority="82">
      <colorScale>
        <cfvo type="num" val="0"/>
        <cfvo type="num" val="5.5"/>
        <cfvo type="num" val="10"/>
        <color theme="0"/>
        <color theme="0" tint="-0.249977111117893"/>
        <color theme="1" tint="0.499984740745262"/>
      </colorScale>
    </cfRule>
  </conditionalFormatting>
  <conditionalFormatting sqref="AC36:AD36">
    <cfRule type="colorScale" priority="81">
      <colorScale>
        <cfvo type="num" val="0"/>
        <cfvo type="num" val="5.5"/>
        <cfvo type="num" val="10"/>
        <color theme="0"/>
        <color theme="0" tint="-0.249977111117893"/>
        <color theme="1" tint="0.499984740745262"/>
      </colorScale>
    </cfRule>
  </conditionalFormatting>
  <pageMargins left="0.11811023622047245" right="0.11811023622047245" top="0.19685039370078741" bottom="0.19685039370078741" header="0.11811023622047245" footer="0.11811023622047245"/>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64" operator="equal" id="{0B648CA7-9A48-45B0-B5C8-DF3859437AB5}">
            <xm:f>DATA!$D$37</xm:f>
            <x14:dxf>
              <fill>
                <patternFill>
                  <bgColor theme="0" tint="-0.34998626667073579"/>
                </patternFill>
              </fill>
            </x14:dxf>
          </x14:cfRule>
          <x14:cfRule type="cellIs" priority="103" operator="equal" id="{52DA55B8-3AEE-4937-B7BE-F123735ED85E}">
            <xm:f>DATA!$C$37</xm:f>
            <x14:dxf>
              <fill>
                <patternFill>
                  <bgColor theme="5" tint="0.39994506668294322"/>
                </patternFill>
              </fill>
            </x14:dxf>
          </x14:cfRule>
          <x14:cfRule type="cellIs" priority="112" operator="equal" id="{23761202-ED3F-426A-AA94-1D4DF94D231A}">
            <xm:f>DATA!$B$37</xm:f>
            <x14:dxf>
              <fill>
                <patternFill>
                  <bgColor theme="6" tint="0.39994506668294322"/>
                </patternFill>
              </fill>
            </x14:dxf>
          </x14:cfRule>
          <xm:sqref>A5</xm:sqref>
        </x14:conditionalFormatting>
        <x14:conditionalFormatting xmlns:xm="http://schemas.microsoft.com/office/excel/2006/main">
          <x14:cfRule type="cellIs" priority="59" operator="equal" id="{76FF0052-8751-48CC-9BDF-02A325FFEA55}">
            <xm:f>DATA!$C$47</xm:f>
            <x14:dxf>
              <fill>
                <patternFill>
                  <bgColor theme="0" tint="-0.34998626667073579"/>
                </patternFill>
              </fill>
            </x14:dxf>
          </x14:cfRule>
          <x14:cfRule type="cellIs" priority="60" operator="equal" id="{780F1D28-B1C2-4F0A-8B2A-683633F1F9B2}">
            <xm:f>DATA!$D$46</xm:f>
            <x14:dxf>
              <fill>
                <patternFill>
                  <bgColor theme="5" tint="0.39994506668294322"/>
                </patternFill>
              </fill>
            </x14:dxf>
          </x14:cfRule>
          <x14:cfRule type="cellIs" priority="61" operator="equal" id="{2C3993F3-AD41-4991-9D7B-BE0F0CA313B0}">
            <xm:f>DATA!$D$45</xm:f>
            <x14:dxf>
              <fill>
                <patternFill>
                  <bgColor theme="6" tint="0.39994506668294322"/>
                </patternFill>
              </fill>
            </x14:dxf>
          </x14:cfRule>
          <x14:cfRule type="cellIs" priority="62" operator="equal" id="{D1A63C4A-7E55-4931-A985-22F2FFF8E549}">
            <xm:f>DATA!$C$46</xm:f>
            <x14:dxf>
              <fill>
                <patternFill>
                  <bgColor theme="5" tint="0.39994506668294322"/>
                </patternFill>
              </fill>
            </x14:dxf>
          </x14:cfRule>
          <x14:cfRule type="cellIs" priority="63" operator="equal" id="{BD53C82D-D146-48D6-9837-5BF4857EDBF6}">
            <xm:f>DATA!$C$45</xm:f>
            <x14:dxf>
              <fill>
                <patternFill>
                  <bgColor theme="6" tint="0.39994506668294322"/>
                </patternFill>
              </fill>
            </x14:dxf>
          </x14:cfRule>
          <x14:cfRule type="cellIs" priority="79" operator="equal" id="{4B27F393-95F3-42D0-82C1-7D213F43C1BE}">
            <xm:f>DATA!$E$44</xm:f>
            <x14:dxf>
              <fill>
                <patternFill>
                  <bgColor theme="5" tint="0.39994506668294322"/>
                </patternFill>
              </fill>
            </x14:dxf>
          </x14:cfRule>
          <x14:cfRule type="cellIs" priority="80" operator="equal" id="{4EC84956-4FDB-4156-B812-1108AB4FCEE0}">
            <xm:f>DATA!$D$44</xm:f>
            <x14:dxf>
              <fill>
                <patternFill>
                  <bgColor theme="9" tint="0.39994506668294322"/>
                </patternFill>
              </fill>
            </x14:dxf>
          </x14:cfRule>
          <x14:cfRule type="cellIs" priority="101" operator="equal" id="{FEEF0328-E272-4A3C-8B4F-38094FF06A3A}">
            <xm:f>DATA!$C$43</xm:f>
            <x14:dxf>
              <fill>
                <patternFill>
                  <bgColor theme="6" tint="0.39994506668294322"/>
                </patternFill>
              </fill>
            </x14:dxf>
          </x14:cfRule>
          <x14:cfRule type="cellIs" priority="102" operator="equal" id="{2B46EE99-427E-4DCB-805D-B3F1F1B0C0BF}">
            <xm:f>DATA!$D$43</xm:f>
            <x14:dxf>
              <fill>
                <patternFill>
                  <bgColor theme="9" tint="0.39994506668294322"/>
                </patternFill>
              </fill>
            </x14:dxf>
          </x14:cfRule>
          <xm:sqref>W5:AL5</xm:sqref>
        </x14:conditionalFormatting>
        <x14:conditionalFormatting xmlns:xm="http://schemas.microsoft.com/office/excel/2006/main">
          <x14:cfRule type="cellIs" priority="21" operator="equal" id="{DDCCCF00-6C53-4418-B18B-86DF8A3BC9DC}">
            <xm:f>DATA!$C$79</xm:f>
            <x14:dxf>
              <fill>
                <patternFill>
                  <bgColor theme="0" tint="-0.34998626667073579"/>
                </patternFill>
              </fill>
            </x14:dxf>
          </x14:cfRule>
          <x14:cfRule type="cellIs" priority="22" operator="equal" id="{B0BD8DE5-1016-473E-9262-E3CA97E1A08C}">
            <xm:f>DATA!$E$78</xm:f>
            <x14:dxf>
              <fill>
                <patternFill>
                  <bgColor theme="5" tint="0.39994506668294322"/>
                </patternFill>
              </fill>
            </x14:dxf>
          </x14:cfRule>
          <x14:cfRule type="cellIs" priority="23" operator="equal" id="{FC881233-9BCB-47BF-817D-8DB08A2B7BDA}">
            <xm:f>DATA!$D$78</xm:f>
            <x14:dxf>
              <fill>
                <patternFill>
                  <bgColor theme="5" tint="0.39994506668294322"/>
                </patternFill>
              </fill>
            </x14:dxf>
          </x14:cfRule>
          <x14:cfRule type="cellIs" priority="24" operator="equal" id="{6B2C193A-BD79-47E3-910C-8D4FFF4EDC76}">
            <xm:f>DATA!$C$78</xm:f>
            <x14:dxf>
              <fill>
                <patternFill>
                  <bgColor theme="5" tint="0.39994506668294322"/>
                </patternFill>
              </fill>
            </x14:dxf>
          </x14:cfRule>
          <x14:cfRule type="cellIs" priority="25" operator="equal" id="{996FE3FE-E14B-430E-878D-D9126C23C532}">
            <xm:f>DATA!$E$75</xm:f>
            <x14:dxf>
              <fill>
                <patternFill>
                  <bgColor theme="5" tint="0.39994506668294322"/>
                </patternFill>
              </fill>
            </x14:dxf>
          </x14:cfRule>
          <x14:cfRule type="cellIs" priority="26" operator="equal" id="{E63F98A3-DF11-4C0A-95DE-53F74B605577}">
            <xm:f>DATA!$D$75</xm:f>
            <x14:dxf>
              <fill>
                <patternFill>
                  <bgColor theme="5" tint="0.39994506668294322"/>
                </patternFill>
              </fill>
            </x14:dxf>
          </x14:cfRule>
          <x14:cfRule type="cellIs" priority="27" operator="equal" id="{32179DFE-6DF9-416E-9F1F-AD99D7E3B7D9}">
            <xm:f>DATA!$C$75</xm:f>
            <x14:dxf>
              <fill>
                <patternFill>
                  <bgColor theme="5" tint="0.39994506668294322"/>
                </patternFill>
              </fill>
            </x14:dxf>
          </x14:cfRule>
          <x14:cfRule type="cellIs" priority="28" operator="equal" id="{CBFC5E62-327E-41E1-84BD-1E489F70BD18}">
            <xm:f>DATA!$E$74</xm:f>
            <x14:dxf>
              <fill>
                <patternFill>
                  <bgColor theme="9" tint="0.39994506668294322"/>
                </patternFill>
              </fill>
            </x14:dxf>
          </x14:cfRule>
          <x14:cfRule type="cellIs" priority="29" operator="equal" id="{4442204D-305E-47F3-A8DD-83268912DB65}">
            <xm:f>DATA!$D$74</xm:f>
            <x14:dxf>
              <fill>
                <patternFill>
                  <bgColor theme="9" tint="0.39994506668294322"/>
                </patternFill>
              </fill>
            </x14:dxf>
          </x14:cfRule>
          <x14:cfRule type="cellIs" priority="30" operator="equal" id="{3F82723A-74BE-45A8-9BBD-6C18AA1B766B}">
            <xm:f>DATA!$C$74</xm:f>
            <x14:dxf>
              <fill>
                <patternFill>
                  <bgColor theme="9" tint="0.39994506668294322"/>
                </patternFill>
              </fill>
            </x14:dxf>
          </x14:cfRule>
          <x14:cfRule type="cellIs" priority="31" operator="equal" id="{4D1653AD-3D52-4B02-AAD7-436F82E428F3}">
            <xm:f>DATA!$E$73</xm:f>
            <x14:dxf>
              <fill>
                <patternFill>
                  <bgColor theme="9" tint="0.39994506668294322"/>
                </patternFill>
              </fill>
            </x14:dxf>
          </x14:cfRule>
          <x14:cfRule type="cellIs" priority="32" operator="equal" id="{7A41211F-04E7-42A8-BD3D-C2CB099B747E}">
            <xm:f>DATA!$D$73</xm:f>
            <x14:dxf>
              <fill>
                <patternFill>
                  <bgColor theme="9" tint="0.39994506668294322"/>
                </patternFill>
              </fill>
            </x14:dxf>
          </x14:cfRule>
          <x14:cfRule type="cellIs" priority="33" operator="equal" id="{40DFB3CB-96A4-4D32-B844-F575C1EB6F54}">
            <xm:f>DATA!$C$73</xm:f>
            <x14:dxf>
              <fill>
                <patternFill>
                  <bgColor theme="9" tint="0.39994506668294322"/>
                </patternFill>
              </fill>
            </x14:dxf>
          </x14:cfRule>
          <x14:cfRule type="cellIs" priority="34" operator="equal" id="{C2681B01-3CD7-4F3B-AE2B-26FAE6B2B73F}">
            <xm:f>DATA!$E$77</xm:f>
            <x14:dxf>
              <fill>
                <patternFill>
                  <bgColor theme="6" tint="0.39994506668294322"/>
                </patternFill>
              </fill>
            </x14:dxf>
          </x14:cfRule>
          <x14:cfRule type="cellIs" priority="35" operator="equal" id="{D3280FDF-D052-413D-A258-E1ACAB06CBBC}">
            <xm:f>DATA!$D$77</xm:f>
            <x14:dxf>
              <fill>
                <patternFill>
                  <bgColor theme="6" tint="0.39994506668294322"/>
                </patternFill>
              </fill>
            </x14:dxf>
          </x14:cfRule>
          <x14:cfRule type="cellIs" priority="36" operator="equal" id="{0FE6F410-EE24-40F1-8998-1359F46E828B}">
            <xm:f>DATA!$C$77</xm:f>
            <x14:dxf>
              <fill>
                <patternFill>
                  <bgColor theme="6" tint="0.39994506668294322"/>
                </patternFill>
              </fill>
            </x14:dxf>
          </x14:cfRule>
          <x14:cfRule type="cellIs" priority="37" operator="equal" id="{F501D0EC-92B9-42BD-A6A7-4D16CE54DC98}">
            <xm:f>DATA!$E$72</xm:f>
            <x14:dxf>
              <fill>
                <patternFill>
                  <bgColor theme="6" tint="0.39994506668294322"/>
                </patternFill>
              </fill>
            </x14:dxf>
          </x14:cfRule>
          <x14:cfRule type="cellIs" priority="38" operator="equal" id="{40C4376B-464A-4FBB-A075-E66635FC344E}">
            <xm:f>DATA!$D$72</xm:f>
            <x14:dxf>
              <fill>
                <patternFill>
                  <bgColor theme="6" tint="0.39994506668294322"/>
                </patternFill>
              </fill>
            </x14:dxf>
          </x14:cfRule>
          <x14:cfRule type="cellIs" priority="39" operator="equal" id="{405F9681-8226-4C67-B66B-F353F04C8844}">
            <xm:f>DATA!$C$72</xm:f>
            <x14:dxf>
              <fill>
                <patternFill>
                  <bgColor theme="6" tint="0.39994506668294322"/>
                </patternFill>
              </fill>
            </x14:dxf>
          </x14:cfRule>
          <x14:cfRule type="cellIs" priority="71" operator="equal" id="{72857E55-FC2E-4C5B-BC31-0939935B9CD9}">
            <xm:f>DATA!$F$69</xm:f>
            <x14:dxf>
              <fill>
                <patternFill>
                  <bgColor theme="5" tint="0.39994506668294322"/>
                </patternFill>
              </fill>
            </x14:dxf>
          </x14:cfRule>
          <x14:cfRule type="cellIs" priority="72" operator="equal" id="{A50D1510-188A-4478-9234-387E27004A35}">
            <xm:f>DATA!$E$71</xm:f>
            <x14:dxf>
              <fill>
                <patternFill>
                  <bgColor theme="9" tint="0.39994506668294322"/>
                </patternFill>
              </fill>
            </x14:dxf>
          </x14:cfRule>
          <x14:cfRule type="cellIs" priority="73" operator="equal" id="{E84B58D9-A614-4F1C-9939-78F54F74ED1C}">
            <xm:f>DATA!$E$70</xm:f>
            <x14:dxf>
              <fill>
                <patternFill>
                  <bgColor theme="9" tint="0.39994506668294322"/>
                </patternFill>
              </fill>
            </x14:dxf>
          </x14:cfRule>
          <x14:cfRule type="cellIs" priority="74" operator="equal" id="{25DEF63F-D926-4114-BF36-9C8D4D820DCD}">
            <xm:f>DATA!$E$69</xm:f>
            <x14:dxf>
              <fill>
                <patternFill>
                  <bgColor theme="9" tint="0.39994506668294322"/>
                </patternFill>
              </fill>
            </x14:dxf>
          </x14:cfRule>
          <x14:cfRule type="cellIs" priority="85" operator="equal" id="{2A31B178-808E-4792-8D12-8FDD75759A04}">
            <xm:f>DATA!$C$69</xm:f>
            <x14:dxf>
              <fill>
                <patternFill>
                  <bgColor theme="6" tint="0.39994506668294322"/>
                </patternFill>
              </fill>
            </x14:dxf>
          </x14:cfRule>
          <x14:cfRule type="cellIs" priority="86" operator="equal" id="{AD7B177D-7717-4180-A895-9BD591AC0D65}">
            <xm:f>DATA!$D$69</xm:f>
            <x14:dxf>
              <fill>
                <patternFill>
                  <bgColor theme="9" tint="0.39994506668294322"/>
                </patternFill>
              </fill>
            </x14:dxf>
          </x14:cfRule>
          <x14:cfRule type="cellIs" priority="94" operator="equal" id="{F871FC3E-3950-4E87-99D4-1BBFE1913BEE}">
            <xm:f>DATA!$D$70</xm:f>
            <x14:dxf>
              <fill>
                <patternFill>
                  <bgColor theme="9" tint="0.39994506668294322"/>
                </patternFill>
              </fill>
            </x14:dxf>
          </x14:cfRule>
          <x14:cfRule type="cellIs" priority="97" operator="equal" id="{39B12B74-73C1-41FE-B2BA-8DCBB0335D5C}">
            <xm:f>DATA!$D$71</xm:f>
            <x14:dxf>
              <fill>
                <patternFill>
                  <bgColor theme="9" tint="0.39994506668294322"/>
                </patternFill>
              </fill>
            </x14:dxf>
          </x14:cfRule>
          <xm:sqref>AC20:AR20</xm:sqref>
        </x14:conditionalFormatting>
        <x14:conditionalFormatting xmlns:xm="http://schemas.microsoft.com/office/excel/2006/main">
          <x14:cfRule type="cellIs" priority="40" operator="equal" id="{F00B38DF-8983-4B4A-BF3B-BB1271D10E7A}">
            <xm:f>DATA!$C$61</xm:f>
            <x14:dxf>
              <fill>
                <patternFill>
                  <bgColor theme="0" tint="-0.34998626667073579"/>
                </patternFill>
              </fill>
            </x14:dxf>
          </x14:cfRule>
          <x14:cfRule type="cellIs" priority="41" operator="equal" id="{1B4A0DA0-351E-437A-98B3-1D03B882937F}">
            <xm:f>DATA!$E$60</xm:f>
            <x14:dxf>
              <fill>
                <patternFill>
                  <bgColor theme="5" tint="0.39994506668294322"/>
                </patternFill>
              </fill>
            </x14:dxf>
          </x14:cfRule>
          <x14:cfRule type="cellIs" priority="42" operator="equal" id="{39B0C5E3-BCC8-472A-B25B-5BD05AC345FF}">
            <xm:f>DATA!$D$60</xm:f>
            <x14:dxf>
              <fill>
                <patternFill>
                  <bgColor theme="5" tint="0.39994506668294322"/>
                </patternFill>
              </fill>
            </x14:dxf>
          </x14:cfRule>
          <x14:cfRule type="cellIs" priority="43" operator="equal" id="{328F0769-5D10-4474-A0C7-DE65D4DDDC4B}">
            <xm:f>DATA!$C$60</xm:f>
            <x14:dxf>
              <fill>
                <patternFill>
                  <bgColor theme="5" tint="0.39994506668294322"/>
                </patternFill>
              </fill>
            </x14:dxf>
          </x14:cfRule>
          <x14:cfRule type="cellIs" priority="44" operator="equal" id="{E79D8F73-FA0B-4E79-A01D-EA1EB91E471B}">
            <xm:f>DATA!$E$57</xm:f>
            <x14:dxf>
              <fill>
                <patternFill>
                  <bgColor theme="5" tint="0.39994506668294322"/>
                </patternFill>
              </fill>
            </x14:dxf>
          </x14:cfRule>
          <x14:cfRule type="cellIs" priority="45" operator="equal" id="{34B53DB1-B895-4590-8D24-01D82E73E3FC}">
            <xm:f>DATA!$D$57</xm:f>
            <x14:dxf>
              <fill>
                <patternFill>
                  <bgColor theme="5" tint="0.39994506668294322"/>
                </patternFill>
              </fill>
            </x14:dxf>
          </x14:cfRule>
          <x14:cfRule type="cellIs" priority="46" operator="equal" id="{05092137-7594-403C-8924-777892FF53DA}">
            <xm:f>DATA!$C$57</xm:f>
            <x14:dxf>
              <fill>
                <patternFill>
                  <bgColor theme="5" tint="0.39994506668294322"/>
                </patternFill>
              </fill>
            </x14:dxf>
          </x14:cfRule>
          <x14:cfRule type="cellIs" priority="47" operator="equal" id="{CA52E4ED-5F0F-4091-9515-6C69AAB5D624}">
            <xm:f>DATA!$E$56</xm:f>
            <x14:dxf>
              <fill>
                <patternFill>
                  <bgColor theme="9" tint="0.39994506668294322"/>
                </patternFill>
              </fill>
            </x14:dxf>
          </x14:cfRule>
          <x14:cfRule type="cellIs" priority="48" operator="equal" id="{1278838B-1823-4CC4-83E3-35E6A9B1C6A7}">
            <xm:f>DATA!$D$56</xm:f>
            <x14:dxf>
              <fill>
                <patternFill>
                  <bgColor theme="9" tint="0.39994506668294322"/>
                </patternFill>
              </fill>
            </x14:dxf>
          </x14:cfRule>
          <x14:cfRule type="cellIs" priority="49" operator="equal" id="{8D0BA587-47BC-4232-9013-8CEC2538903C}">
            <xm:f>DATA!$C$56</xm:f>
            <x14:dxf>
              <fill>
                <patternFill>
                  <bgColor theme="9" tint="0.39994506668294322"/>
                </patternFill>
              </fill>
            </x14:dxf>
          </x14:cfRule>
          <x14:cfRule type="cellIs" priority="50" operator="equal" id="{0E4AF917-5F50-4852-A0D7-1F26491DB0FD}">
            <xm:f>DATA!$E$55</xm:f>
            <x14:dxf>
              <fill>
                <patternFill>
                  <bgColor theme="9" tint="0.39994506668294322"/>
                </patternFill>
              </fill>
            </x14:dxf>
          </x14:cfRule>
          <x14:cfRule type="cellIs" priority="51" operator="equal" id="{EE2F0742-35E6-4EBE-A14B-7FC8024DD493}">
            <xm:f>DATA!$D$55</xm:f>
            <x14:dxf>
              <fill>
                <patternFill>
                  <bgColor theme="9" tint="0.39994506668294322"/>
                </patternFill>
              </fill>
            </x14:dxf>
          </x14:cfRule>
          <x14:cfRule type="cellIs" priority="52" operator="equal" id="{D85821F6-E681-4D76-BC7A-C55544EAAFE1}">
            <xm:f>DATA!$C$55</xm:f>
            <x14:dxf>
              <fill>
                <patternFill>
                  <bgColor theme="9" tint="0.39994506668294322"/>
                </patternFill>
              </fill>
            </x14:dxf>
          </x14:cfRule>
          <x14:cfRule type="cellIs" priority="53" operator="equal" id="{C43E2D3D-ADC9-408F-8CCA-3A99436CDB6A}">
            <xm:f>DATA!$E$59</xm:f>
            <x14:dxf>
              <fill>
                <patternFill>
                  <bgColor theme="6" tint="0.39994506668294322"/>
                </patternFill>
              </fill>
            </x14:dxf>
          </x14:cfRule>
          <x14:cfRule type="cellIs" priority="54" operator="equal" id="{905E085B-5EBE-4087-BFC4-5ED8DEE0FE95}">
            <xm:f>DATA!$D$59</xm:f>
            <x14:dxf>
              <fill>
                <patternFill>
                  <bgColor theme="6" tint="0.39994506668294322"/>
                </patternFill>
              </fill>
            </x14:dxf>
          </x14:cfRule>
          <x14:cfRule type="cellIs" priority="55" operator="equal" id="{BA33AC41-4994-4AA8-ADD7-3823EB5DE90E}">
            <xm:f>DATA!$C$59</xm:f>
            <x14:dxf>
              <fill>
                <patternFill>
                  <bgColor theme="6" tint="0.39994506668294322"/>
                </patternFill>
              </fill>
            </x14:dxf>
          </x14:cfRule>
          <x14:cfRule type="cellIs" priority="56" operator="equal" id="{548FF84C-3210-497B-8ACF-64E948EA8127}">
            <xm:f>DATA!$E$54</xm:f>
            <x14:dxf>
              <fill>
                <patternFill>
                  <bgColor theme="6" tint="0.39994506668294322"/>
                </patternFill>
              </fill>
            </x14:dxf>
          </x14:cfRule>
          <x14:cfRule type="cellIs" priority="57" operator="equal" id="{EE00CEF9-8FE8-4E50-8B44-4F994D6D1542}">
            <xm:f>DATA!$D$54</xm:f>
            <x14:dxf>
              <fill>
                <patternFill>
                  <bgColor theme="6" tint="0.39994506668294322"/>
                </patternFill>
              </fill>
            </x14:dxf>
          </x14:cfRule>
          <x14:cfRule type="cellIs" priority="58" operator="equal" id="{980E1F3A-AA8F-4403-863D-7154C1AA2160}">
            <xm:f>DATA!$C$54</xm:f>
            <x14:dxf>
              <fill>
                <patternFill>
                  <bgColor theme="6" tint="0.39994506668294322"/>
                </patternFill>
              </fill>
            </x14:dxf>
          </x14:cfRule>
          <x14:cfRule type="cellIs" priority="75" operator="equal" id="{5375801E-F59C-4EAC-A389-D6693CB2BD52}">
            <xm:f>DATA!$C$51</xm:f>
            <x14:dxf>
              <fill>
                <patternFill>
                  <bgColor theme="6" tint="0.39994506668294322"/>
                </patternFill>
              </fill>
            </x14:dxf>
          </x14:cfRule>
          <x14:cfRule type="cellIs" priority="76" operator="equal" id="{EA940489-7F75-4086-954F-3002ECF32043}">
            <xm:f>DATA!$E$53</xm:f>
            <x14:dxf>
              <fill>
                <patternFill>
                  <bgColor theme="9" tint="0.39994506668294322"/>
                </patternFill>
              </fill>
            </x14:dxf>
          </x14:cfRule>
          <x14:cfRule type="cellIs" priority="77" operator="equal" id="{57781C5A-BF3D-47B8-AF26-E1A9E6DC2DEA}">
            <xm:f>DATA!$E$52</xm:f>
            <x14:dxf>
              <fill>
                <patternFill>
                  <bgColor theme="9" tint="0.39994506668294322"/>
                </patternFill>
              </fill>
            </x14:dxf>
          </x14:cfRule>
          <x14:cfRule type="cellIs" priority="78" operator="equal" id="{1C88543F-F681-45F1-B946-C7490EE25039}">
            <xm:f>DATA!$E$51</xm:f>
            <x14:dxf>
              <fill>
                <patternFill>
                  <bgColor theme="9" tint="0.39994506668294322"/>
                </patternFill>
              </fill>
            </x14:dxf>
          </x14:cfRule>
          <x14:cfRule type="cellIs" priority="87" operator="equal" id="{C24CCC96-AD63-4C71-9152-D0AB25657263}">
            <xm:f>DATA!$F$51</xm:f>
            <x14:dxf>
              <fill>
                <patternFill>
                  <bgColor theme="5" tint="0.39994506668294322"/>
                </patternFill>
              </fill>
            </x14:dxf>
          </x14:cfRule>
          <x14:cfRule type="cellIs" priority="88" operator="equal" id="{CEAA369C-32F5-4EE3-8F02-3DA04A2C3DE5}">
            <xm:f>DATA!$D$51</xm:f>
            <x14:dxf>
              <fill>
                <patternFill>
                  <bgColor theme="9" tint="0.39994506668294322"/>
                </patternFill>
              </fill>
            </x14:dxf>
          </x14:cfRule>
          <x14:cfRule type="cellIs" priority="89" operator="equal" id="{BE41C2B3-EF81-4378-B8F2-A428C3107849}">
            <xm:f>DATA!$D$52</xm:f>
            <x14:dxf>
              <fill>
                <patternFill>
                  <bgColor theme="9" tint="0.39994506668294322"/>
                </patternFill>
              </fill>
            </x14:dxf>
          </x14:cfRule>
          <x14:cfRule type="cellIs" priority="95" operator="equal" id="{CC81E180-78B3-45D8-8B85-F91966DBC523}">
            <xm:f>DATA!$D$53</xm:f>
            <x14:dxf>
              <fill>
                <patternFill>
                  <bgColor theme="9" tint="0.39994506668294322"/>
                </patternFill>
              </fill>
            </x14:dxf>
          </x14:cfRule>
          <xm:sqref>R20:AA20</xm:sqref>
        </x14:conditionalFormatting>
        <x14:conditionalFormatting xmlns:xm="http://schemas.microsoft.com/office/excel/2006/main">
          <x14:cfRule type="cellIs" priority="121" operator="equal" id="{171761FA-E2D9-488C-8C7E-2027F501F11E}">
            <xm:f>DATA!$C$88</xm:f>
            <x14:dxf>
              <fill>
                <patternFill>
                  <bgColor theme="6" tint="0.39994506668294322"/>
                </patternFill>
              </fill>
            </x14:dxf>
          </x14:cfRule>
          <x14:cfRule type="cellIs" priority="122" operator="equal" id="{D281A672-3F92-437C-BCE9-D6CF53CD6533}">
            <xm:f>DATA!$D$88</xm:f>
            <x14:dxf>
              <fill>
                <patternFill>
                  <bgColor theme="9" tint="0.39994506668294322"/>
                </patternFill>
              </fill>
            </x14:dxf>
          </x14:cfRule>
          <xm:sqref>A20</xm:sqref>
        </x14:conditionalFormatting>
        <x14:conditionalFormatting xmlns:xm="http://schemas.microsoft.com/office/excel/2006/main">
          <x14:cfRule type="cellIs" priority="1" operator="equal" id="{CAA58FE0-FD1C-43AA-9554-263AF1366CA8}">
            <xm:f>DATA!$C$90</xm:f>
            <x14:dxf>
              <fill>
                <patternFill>
                  <bgColor theme="6" tint="0.39994506668294322"/>
                </patternFill>
              </fill>
            </x14:dxf>
          </x14:cfRule>
          <x14:cfRule type="cellIs" priority="135" operator="equal" id="{E896517A-0420-4145-ABFE-AAD65C7C865E}">
            <xm:f>DATA!$C$92</xm:f>
            <x14:dxf>
              <fill>
                <patternFill>
                  <bgColor theme="0" tint="-0.34998626667073579"/>
                </patternFill>
              </fill>
            </x14:dxf>
          </x14:cfRule>
          <x14:cfRule type="cellIs" priority="140" operator="equal" id="{FBCBAE37-DF07-40DF-BBCB-8DA88EC71F9D}">
            <xm:f>DATA!$D$91</xm:f>
            <x14:dxf>
              <fill>
                <patternFill>
                  <bgColor theme="5" tint="0.39994506668294322"/>
                </patternFill>
              </fill>
            </x14:dxf>
          </x14:cfRule>
          <x14:cfRule type="cellIs" priority="141" operator="equal" id="{F33F50F6-2B45-438F-9742-54D8775B53A7}">
            <xm:f>DATA!$C$91</xm:f>
            <x14:dxf>
              <fill>
                <patternFill>
                  <bgColor theme="5" tint="0.39994506668294322"/>
                </patternFill>
              </fill>
            </x14:dxf>
          </x14:cfRule>
          <x14:cfRule type="cellIs" priority="144" operator="equal" id="{A4913078-76AF-472E-AAE6-AC0466127324}">
            <xm:f>DATA!$E$89</xm:f>
            <x14:dxf>
              <fill>
                <patternFill>
                  <bgColor theme="5" tint="0.39994506668294322"/>
                </patternFill>
              </fill>
            </x14:dxf>
          </x14:cfRule>
          <x14:cfRule type="cellIs" priority="146" operator="equal" id="{FC45D150-6422-4348-BE19-D0496D92A964}">
            <xm:f>DATA!$D$90</xm:f>
            <x14:dxf>
              <fill>
                <patternFill>
                  <bgColor theme="6" tint="0.39994506668294322"/>
                </patternFill>
              </fill>
            </x14:dxf>
          </x14:cfRule>
          <x14:cfRule type="cellIs" priority="147" operator="equal" id="{35A27E27-CBE2-4B17-B843-1F84BDC2A308}">
            <xm:f>DATA!$D$89</xm:f>
            <x14:dxf>
              <fill>
                <patternFill>
                  <bgColor theme="9" tint="0.39994506668294322"/>
                </patternFill>
              </fill>
            </x14:dxf>
          </x14:cfRule>
          <xm:sqref>A20:P20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showWhiteSpace="0" view="pageLayout" zoomScaleNormal="100" zoomScaleSheetLayoutView="100" workbookViewId="0">
      <selection activeCell="E8" sqref="E8"/>
    </sheetView>
  </sheetViews>
  <sheetFormatPr defaultRowHeight="15" x14ac:dyDescent="0.25"/>
  <cols>
    <col min="1" max="1" width="5.42578125" customWidth="1"/>
    <col min="2" max="2" width="25.85546875" customWidth="1"/>
    <col min="3" max="3" width="31.28515625" customWidth="1"/>
    <col min="4" max="4" width="35.42578125" customWidth="1"/>
  </cols>
  <sheetData>
    <row r="1" spans="1:4" ht="23.25" x14ac:dyDescent="0.25">
      <c r="A1" s="34" t="s">
        <v>325</v>
      </c>
    </row>
    <row r="2" spans="1:4" ht="15.75" thickBot="1" x14ac:dyDescent="0.3"/>
    <row r="3" spans="1:4" ht="24" customHeight="1" x14ac:dyDescent="0.25">
      <c r="A3" s="163" t="s">
        <v>326</v>
      </c>
      <c r="B3" s="164"/>
      <c r="C3" s="44" t="s">
        <v>328</v>
      </c>
      <c r="D3" s="45" t="s">
        <v>327</v>
      </c>
    </row>
    <row r="4" spans="1:4" ht="25.5" customHeight="1" x14ac:dyDescent="0.25">
      <c r="A4" s="42" t="s">
        <v>2</v>
      </c>
      <c r="B4" s="43" t="s">
        <v>329</v>
      </c>
      <c r="C4" s="131"/>
      <c r="D4" s="132"/>
    </row>
    <row r="5" spans="1:4" ht="25.5" customHeight="1" x14ac:dyDescent="0.25">
      <c r="A5" s="38" t="s">
        <v>3</v>
      </c>
      <c r="B5" s="39" t="s">
        <v>330</v>
      </c>
      <c r="C5" s="133"/>
      <c r="D5" s="134"/>
    </row>
    <row r="6" spans="1:4" ht="25.5" customHeight="1" x14ac:dyDescent="0.25">
      <c r="A6" s="38" t="s">
        <v>4</v>
      </c>
      <c r="B6" s="39" t="s">
        <v>331</v>
      </c>
      <c r="C6" s="133"/>
      <c r="D6" s="134"/>
    </row>
    <row r="7" spans="1:4" ht="25.5" customHeight="1" x14ac:dyDescent="0.25">
      <c r="A7" s="38" t="s">
        <v>5</v>
      </c>
      <c r="B7" s="39" t="s">
        <v>332</v>
      </c>
      <c r="C7" s="133"/>
      <c r="D7" s="134"/>
    </row>
    <row r="8" spans="1:4" ht="36" x14ac:dyDescent="0.25">
      <c r="A8" s="38" t="s">
        <v>6</v>
      </c>
      <c r="B8" s="39" t="s">
        <v>333</v>
      </c>
      <c r="C8" s="133"/>
      <c r="D8" s="134"/>
    </row>
    <row r="9" spans="1:4" ht="36.75" thickBot="1" x14ac:dyDescent="0.3">
      <c r="A9" s="40" t="s">
        <v>7</v>
      </c>
      <c r="B9" s="41" t="s">
        <v>334</v>
      </c>
      <c r="C9" s="135"/>
      <c r="D9" s="136"/>
    </row>
    <row r="10" spans="1:4" ht="27" customHeight="1" x14ac:dyDescent="0.25">
      <c r="A10" s="9" t="s">
        <v>77</v>
      </c>
      <c r="B10" s="36"/>
      <c r="C10" s="37"/>
      <c r="D10" s="29"/>
    </row>
    <row r="11" spans="1:4" ht="27" customHeight="1" x14ac:dyDescent="0.3">
      <c r="A11" s="9"/>
      <c r="B11" s="36"/>
      <c r="C11" s="37"/>
      <c r="D11" s="29"/>
    </row>
    <row r="12" spans="1:4" ht="27" customHeight="1" x14ac:dyDescent="0.3">
      <c r="A12" s="9"/>
      <c r="B12" s="36"/>
      <c r="C12" s="37"/>
      <c r="D12" s="29"/>
    </row>
    <row r="13" spans="1:4" ht="27" customHeight="1" x14ac:dyDescent="0.3">
      <c r="A13" s="9"/>
      <c r="B13" s="36"/>
      <c r="C13" s="37"/>
      <c r="D13" s="29"/>
    </row>
    <row r="14" spans="1:4" ht="27" customHeight="1" x14ac:dyDescent="0.25">
      <c r="A14" s="9"/>
      <c r="B14" s="36"/>
      <c r="C14" s="37"/>
      <c r="D14" s="29"/>
    </row>
    <row r="15" spans="1:4" ht="27" customHeight="1" x14ac:dyDescent="0.25">
      <c r="A15" s="9"/>
      <c r="B15" s="36"/>
      <c r="C15" s="37"/>
      <c r="D15" s="29"/>
    </row>
    <row r="16" spans="1:4" ht="27" customHeight="1" x14ac:dyDescent="0.25">
      <c r="A16" s="9"/>
      <c r="B16" s="36"/>
      <c r="C16" s="37"/>
      <c r="D16" s="29"/>
    </row>
    <row r="17" spans="1:4" ht="27" customHeight="1" x14ac:dyDescent="0.25">
      <c r="A17" s="9"/>
      <c r="B17" s="36"/>
      <c r="C17" s="37"/>
      <c r="D17" s="29"/>
    </row>
    <row r="18" spans="1:4" ht="27" customHeight="1" x14ac:dyDescent="0.25">
      <c r="A18" s="9"/>
      <c r="B18" s="36"/>
      <c r="C18" s="37"/>
      <c r="D18" s="29"/>
    </row>
    <row r="19" spans="1:4" ht="27" customHeight="1" x14ac:dyDescent="0.25">
      <c r="A19" s="9"/>
      <c r="B19" s="36"/>
      <c r="C19" s="37"/>
      <c r="D19" s="29"/>
    </row>
    <row r="20" spans="1:4" x14ac:dyDescent="0.25">
      <c r="A20" s="9"/>
    </row>
  </sheetData>
  <sheetProtection password="FC50" sheet="1" objects="1" scenarios="1" formatCells="0" formatColumns="0" formatRows="0" insertColumns="0" insertRows="0" deleteColumns="0" deleteRows="0"/>
  <mergeCells count="1">
    <mergeCell ref="A3:B3"/>
  </mergeCells>
  <pageMargins left="0.31496062992125984" right="0.31496062992125984" top="0.39370078740157483" bottom="0.39370078740157483" header="0.31496062992125984" footer="0.31496062992125984"/>
  <pageSetup paperSize="9" scale="9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prompt="Select the corresponding option.">
          <x14:formula1>
            <xm:f>LIST!$B$317:$B$318</xm:f>
          </x14:formula1>
          <xm:sqref>C4</xm:sqref>
        </x14:dataValidation>
        <x14:dataValidation type="list" allowBlank="1" showInputMessage="1" showErrorMessage="1" prompt="Select the corresponding option.">
          <x14:formula1>
            <xm:f>LIST!$A$320:$A$321</xm:f>
          </x14:formula1>
          <xm:sqref>C5</xm:sqref>
        </x14:dataValidation>
        <x14:dataValidation type="list" allowBlank="1" showInputMessage="1" showErrorMessage="1" prompt="Select the corresponding option.">
          <x14:formula1>
            <xm:f>LIST!$A$323:$A$324</xm:f>
          </x14:formula1>
          <xm:sqref>C6</xm:sqref>
        </x14:dataValidation>
        <x14:dataValidation type="list" allowBlank="1" showInputMessage="1" showErrorMessage="1" prompt="Select the corresponding option.">
          <x14:formula1>
            <xm:f>LIST!$A$326:$A$327</xm:f>
          </x14:formula1>
          <xm:sqref>C7</xm:sqref>
        </x14:dataValidation>
        <x14:dataValidation type="list" allowBlank="1" showInputMessage="1" showErrorMessage="1" prompt="Select the corresponding option.">
          <x14:formula1>
            <xm:f>LIST!$A$329:$A$332</xm:f>
          </x14:formula1>
          <xm:sqref>C8</xm:sqref>
        </x14:dataValidation>
        <x14:dataValidation type="list" allowBlank="1" showInputMessage="1" showErrorMessage="1" prompt="Select the corresponding option.">
          <x14:formula1>
            <xm:f>LIST!$A$334:$A$337</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showWhiteSpace="0" view="pageLayout" zoomScaleNormal="100" zoomScaleSheetLayoutView="100" workbookViewId="0">
      <selection activeCell="I33" sqref="I33"/>
    </sheetView>
  </sheetViews>
  <sheetFormatPr defaultRowHeight="15" x14ac:dyDescent="0.25"/>
  <cols>
    <col min="1" max="1" width="4.85546875" customWidth="1"/>
    <col min="2" max="2" width="5.140625" customWidth="1"/>
    <col min="3" max="3" width="25.85546875" customWidth="1"/>
    <col min="4" max="4" width="11.85546875" customWidth="1"/>
    <col min="5" max="5" width="10.5703125" customWidth="1"/>
    <col min="6" max="6" width="12.140625" customWidth="1"/>
    <col min="7" max="7" width="29.85546875" customWidth="1"/>
  </cols>
  <sheetData>
    <row r="1" spans="1:7" ht="23.25" x14ac:dyDescent="0.25">
      <c r="A1" s="7" t="s">
        <v>352</v>
      </c>
    </row>
    <row r="2" spans="1:7" ht="11.25" customHeight="1" thickBot="1" x14ac:dyDescent="0.3">
      <c r="B2" s="6"/>
    </row>
    <row r="3" spans="1:7" ht="24" customHeight="1" x14ac:dyDescent="0.25">
      <c r="B3" s="172" t="s">
        <v>48</v>
      </c>
      <c r="C3" s="172"/>
      <c r="D3" s="172"/>
      <c r="E3" s="172"/>
      <c r="F3" s="172"/>
      <c r="G3" s="173"/>
    </row>
    <row r="4" spans="1:7" ht="26.25" customHeight="1" x14ac:dyDescent="0.25">
      <c r="B4" s="71"/>
      <c r="C4" s="186" t="s">
        <v>326</v>
      </c>
      <c r="D4" s="186"/>
      <c r="E4" s="186"/>
      <c r="F4" s="51" t="s">
        <v>328</v>
      </c>
      <c r="G4" s="52" t="s">
        <v>14</v>
      </c>
    </row>
    <row r="5" spans="1:7" ht="51" customHeight="1" thickBot="1" x14ac:dyDescent="0.3">
      <c r="B5" s="72" t="s">
        <v>353</v>
      </c>
      <c r="C5" s="188" t="s">
        <v>354</v>
      </c>
      <c r="D5" s="189"/>
      <c r="E5" s="189"/>
      <c r="F5" s="87"/>
      <c r="G5" s="99"/>
    </row>
    <row r="6" spans="1:7" ht="51" customHeight="1" thickTop="1" x14ac:dyDescent="0.25">
      <c r="A6" s="165" t="s">
        <v>304</v>
      </c>
      <c r="B6" s="68" t="s">
        <v>355</v>
      </c>
      <c r="C6" s="174" t="s">
        <v>361</v>
      </c>
      <c r="D6" s="175"/>
      <c r="E6" s="175"/>
      <c r="F6" s="88"/>
      <c r="G6" s="100"/>
    </row>
    <row r="7" spans="1:7" ht="51" customHeight="1" x14ac:dyDescent="0.25">
      <c r="A7" s="166"/>
      <c r="B7" s="47" t="s">
        <v>356</v>
      </c>
      <c r="C7" s="170" t="s">
        <v>362</v>
      </c>
      <c r="D7" s="171"/>
      <c r="E7" s="171"/>
      <c r="F7" s="89"/>
      <c r="G7" s="101"/>
    </row>
    <row r="8" spans="1:7" ht="51" customHeight="1" x14ac:dyDescent="0.25">
      <c r="A8" s="166"/>
      <c r="B8" s="47" t="s">
        <v>357</v>
      </c>
      <c r="C8" s="170" t="s">
        <v>363</v>
      </c>
      <c r="D8" s="171"/>
      <c r="E8" s="171"/>
      <c r="F8" s="89"/>
      <c r="G8" s="101"/>
    </row>
    <row r="9" spans="1:7" ht="51" customHeight="1" x14ac:dyDescent="0.25">
      <c r="A9" s="166"/>
      <c r="B9" s="47" t="s">
        <v>358</v>
      </c>
      <c r="C9" s="170" t="s">
        <v>364</v>
      </c>
      <c r="D9" s="171"/>
      <c r="E9" s="171"/>
      <c r="F9" s="89"/>
      <c r="G9" s="101"/>
    </row>
    <row r="10" spans="1:7" ht="51" customHeight="1" x14ac:dyDescent="0.25">
      <c r="A10" s="166"/>
      <c r="B10" s="47" t="s">
        <v>359</v>
      </c>
      <c r="C10" s="170" t="s">
        <v>365</v>
      </c>
      <c r="D10" s="171"/>
      <c r="E10" s="171"/>
      <c r="F10" s="89"/>
      <c r="G10" s="101"/>
    </row>
    <row r="11" spans="1:7" ht="51" customHeight="1" thickBot="1" x14ac:dyDescent="0.3">
      <c r="A11" s="167"/>
      <c r="B11" s="48" t="s">
        <v>360</v>
      </c>
      <c r="C11" s="182" t="s">
        <v>366</v>
      </c>
      <c r="D11" s="183"/>
      <c r="E11" s="183"/>
      <c r="F11" s="90"/>
      <c r="G11" s="102"/>
    </row>
    <row r="12" spans="1:7" ht="51" customHeight="1" thickTop="1" x14ac:dyDescent="0.25">
      <c r="A12" s="168" t="s">
        <v>367</v>
      </c>
      <c r="B12" s="46" t="s">
        <v>368</v>
      </c>
      <c r="C12" s="174" t="s">
        <v>374</v>
      </c>
      <c r="D12" s="175"/>
      <c r="E12" s="175"/>
      <c r="F12" s="88"/>
      <c r="G12" s="100"/>
    </row>
    <row r="13" spans="1:7" ht="51" customHeight="1" x14ac:dyDescent="0.25">
      <c r="A13" s="166"/>
      <c r="B13" s="46" t="s">
        <v>369</v>
      </c>
      <c r="C13" s="170" t="s">
        <v>375</v>
      </c>
      <c r="D13" s="171"/>
      <c r="E13" s="171"/>
      <c r="F13" s="89"/>
      <c r="G13" s="101"/>
    </row>
    <row r="14" spans="1:7" ht="51" customHeight="1" x14ac:dyDescent="0.25">
      <c r="A14" s="166"/>
      <c r="B14" s="46" t="s">
        <v>370</v>
      </c>
      <c r="C14" s="170" t="s">
        <v>376</v>
      </c>
      <c r="D14" s="171"/>
      <c r="E14" s="171"/>
      <c r="F14" s="89"/>
      <c r="G14" s="101"/>
    </row>
    <row r="15" spans="1:7" ht="51" customHeight="1" x14ac:dyDescent="0.25">
      <c r="A15" s="166"/>
      <c r="B15" s="46" t="s">
        <v>371</v>
      </c>
      <c r="C15" s="170" t="s">
        <v>377</v>
      </c>
      <c r="D15" s="171"/>
      <c r="E15" s="171"/>
      <c r="F15" s="89"/>
      <c r="G15" s="101"/>
    </row>
    <row r="16" spans="1:7" ht="51" customHeight="1" x14ac:dyDescent="0.25">
      <c r="A16" s="166"/>
      <c r="B16" s="67" t="s">
        <v>372</v>
      </c>
      <c r="C16" s="170" t="s">
        <v>378</v>
      </c>
      <c r="D16" s="171"/>
      <c r="E16" s="171"/>
      <c r="F16" s="89"/>
      <c r="G16" s="101"/>
    </row>
    <row r="17" spans="1:7" ht="51" customHeight="1" thickBot="1" x14ac:dyDescent="0.3">
      <c r="A17" s="169"/>
      <c r="B17" s="50" t="s">
        <v>373</v>
      </c>
      <c r="C17" s="178" t="s">
        <v>487</v>
      </c>
      <c r="D17" s="179"/>
      <c r="E17" s="179"/>
      <c r="F17" s="91"/>
      <c r="G17" s="103"/>
    </row>
    <row r="18" spans="1:7" ht="27.75" customHeight="1" x14ac:dyDescent="0.25">
      <c r="B18" s="184" t="s">
        <v>380</v>
      </c>
      <c r="C18" s="185"/>
      <c r="D18" s="185"/>
      <c r="E18" s="185"/>
      <c r="F18" s="185"/>
      <c r="G18" s="185"/>
    </row>
    <row r="19" spans="1:7" ht="15.75" customHeight="1" x14ac:dyDescent="0.25">
      <c r="B19" s="114" t="s">
        <v>538</v>
      </c>
      <c r="C19" s="53"/>
      <c r="D19" s="53"/>
      <c r="E19" s="53"/>
      <c r="F19" s="53"/>
      <c r="G19" s="53"/>
    </row>
    <row r="20" spans="1:7" ht="12.75" customHeight="1" x14ac:dyDescent="0.25">
      <c r="B20" s="28"/>
      <c r="C20" s="28"/>
      <c r="D20" s="28"/>
      <c r="E20" s="28"/>
      <c r="F20" s="28"/>
      <c r="G20" s="28"/>
    </row>
    <row r="21" spans="1:7" ht="11.25" customHeight="1" x14ac:dyDescent="0.25">
      <c r="B21" s="28"/>
      <c r="C21" s="28"/>
      <c r="D21" s="28"/>
      <c r="E21" s="28"/>
      <c r="F21" s="28"/>
      <c r="G21" s="28"/>
    </row>
    <row r="22" spans="1:7" ht="11.25" customHeight="1" x14ac:dyDescent="0.25">
      <c r="B22" s="28"/>
      <c r="C22" s="28"/>
      <c r="D22" s="28"/>
      <c r="E22" s="28"/>
      <c r="F22" s="28"/>
      <c r="G22" s="28"/>
    </row>
    <row r="23" spans="1:7" ht="6" customHeight="1" thickBot="1" x14ac:dyDescent="0.3"/>
    <row r="24" spans="1:7" ht="24.75" customHeight="1" x14ac:dyDescent="0.25">
      <c r="B24" s="172" t="s">
        <v>411</v>
      </c>
      <c r="C24" s="172"/>
      <c r="D24" s="172"/>
      <c r="E24" s="172"/>
      <c r="F24" s="172"/>
      <c r="G24" s="173"/>
    </row>
    <row r="25" spans="1:7" ht="18" customHeight="1" x14ac:dyDescent="0.25">
      <c r="B25" s="76"/>
      <c r="C25" s="186" t="s">
        <v>326</v>
      </c>
      <c r="D25" s="186"/>
      <c r="E25" s="186"/>
      <c r="F25" s="51" t="s">
        <v>328</v>
      </c>
      <c r="G25" s="52" t="s">
        <v>14</v>
      </c>
    </row>
    <row r="26" spans="1:7" ht="18" customHeight="1" thickBot="1" x14ac:dyDescent="0.3">
      <c r="B26" s="77" t="s">
        <v>412</v>
      </c>
      <c r="C26" s="176" t="s">
        <v>418</v>
      </c>
      <c r="D26" s="177"/>
      <c r="E26" s="177"/>
      <c r="F26" s="92"/>
      <c r="G26" s="105"/>
    </row>
    <row r="27" spans="1:7" ht="36.75" customHeight="1" x14ac:dyDescent="0.25">
      <c r="A27" s="165" t="s">
        <v>424</v>
      </c>
      <c r="B27" s="47" t="s">
        <v>413</v>
      </c>
      <c r="C27" s="176" t="s">
        <v>419</v>
      </c>
      <c r="D27" s="177"/>
      <c r="E27" s="177"/>
      <c r="F27" s="92"/>
      <c r="G27" s="105"/>
    </row>
    <row r="28" spans="1:7" ht="36" customHeight="1" x14ac:dyDescent="0.25">
      <c r="A28" s="166"/>
      <c r="B28" s="47" t="s">
        <v>414</v>
      </c>
      <c r="C28" s="170" t="s">
        <v>488</v>
      </c>
      <c r="D28" s="171"/>
      <c r="E28" s="171"/>
      <c r="F28" s="89"/>
      <c r="G28" s="106"/>
    </row>
    <row r="29" spans="1:7" ht="30.6" customHeight="1" x14ac:dyDescent="0.25">
      <c r="A29" s="166"/>
      <c r="B29" s="47" t="s">
        <v>415</v>
      </c>
      <c r="C29" s="170" t="s">
        <v>421</v>
      </c>
      <c r="D29" s="171"/>
      <c r="E29" s="171"/>
      <c r="F29" s="89"/>
      <c r="G29" s="106"/>
    </row>
    <row r="30" spans="1:7" ht="35.25" customHeight="1" x14ac:dyDescent="0.25">
      <c r="A30" s="166"/>
      <c r="B30" s="69" t="s">
        <v>416</v>
      </c>
      <c r="C30" s="170" t="s">
        <v>540</v>
      </c>
      <c r="D30" s="171"/>
      <c r="E30" s="171"/>
      <c r="F30" s="89"/>
      <c r="G30" s="106"/>
    </row>
    <row r="31" spans="1:7" ht="27" customHeight="1" x14ac:dyDescent="0.25">
      <c r="A31" s="166"/>
      <c r="B31" s="69" t="s">
        <v>542</v>
      </c>
      <c r="C31" s="170" t="s">
        <v>541</v>
      </c>
      <c r="D31" s="171"/>
      <c r="E31" s="171"/>
      <c r="F31" s="89"/>
      <c r="G31" s="106"/>
    </row>
    <row r="32" spans="1:7" ht="37.5" customHeight="1" x14ac:dyDescent="0.25">
      <c r="A32" s="166"/>
      <c r="B32" s="69" t="s">
        <v>417</v>
      </c>
      <c r="C32" s="170" t="s">
        <v>543</v>
      </c>
      <c r="D32" s="171"/>
      <c r="E32" s="171"/>
      <c r="F32" s="89"/>
      <c r="G32" s="106"/>
    </row>
    <row r="33" spans="1:7" ht="40.5" customHeight="1" thickBot="1" x14ac:dyDescent="0.3">
      <c r="A33" s="169"/>
      <c r="B33" s="50" t="s">
        <v>422</v>
      </c>
      <c r="C33" s="178" t="s">
        <v>423</v>
      </c>
      <c r="D33" s="179"/>
      <c r="E33" s="179"/>
      <c r="F33" s="91"/>
      <c r="G33" s="107"/>
    </row>
    <row r="34" spans="1:7" ht="24.75" customHeight="1" x14ac:dyDescent="0.25">
      <c r="B34" s="184" t="s">
        <v>849</v>
      </c>
      <c r="C34" s="185"/>
      <c r="D34" s="185"/>
      <c r="E34" s="185"/>
      <c r="F34" s="185"/>
      <c r="G34" s="185"/>
    </row>
    <row r="35" spans="1:7" ht="13.5" customHeight="1" x14ac:dyDescent="0.25">
      <c r="B35" s="114" t="s">
        <v>538</v>
      </c>
      <c r="C35" s="53"/>
      <c r="D35" s="53"/>
      <c r="E35" s="53"/>
      <c r="F35" s="53"/>
      <c r="G35" s="53"/>
    </row>
    <row r="36" spans="1:7" ht="13.5" customHeight="1" thickBot="1" x14ac:dyDescent="0.3"/>
    <row r="37" spans="1:7" ht="24" customHeight="1" x14ac:dyDescent="0.25">
      <c r="B37" s="187" t="s">
        <v>381</v>
      </c>
      <c r="C37" s="172"/>
      <c r="D37" s="172"/>
      <c r="E37" s="172"/>
      <c r="F37" s="172"/>
      <c r="G37" s="173"/>
    </row>
    <row r="38" spans="1:7" ht="20.25" customHeight="1" thickBot="1" x14ac:dyDescent="0.3">
      <c r="B38" s="49"/>
      <c r="C38" s="186" t="s">
        <v>326</v>
      </c>
      <c r="D38" s="186"/>
      <c r="E38" s="186"/>
      <c r="F38" s="51" t="s">
        <v>328</v>
      </c>
      <c r="G38" s="52" t="s">
        <v>14</v>
      </c>
    </row>
    <row r="39" spans="1:7" ht="18" customHeight="1" x14ac:dyDescent="0.25">
      <c r="A39" s="165" t="s">
        <v>392</v>
      </c>
      <c r="B39" s="47" t="s">
        <v>382</v>
      </c>
      <c r="C39" s="176" t="s">
        <v>387</v>
      </c>
      <c r="D39" s="177"/>
      <c r="E39" s="177"/>
      <c r="F39" s="92"/>
      <c r="G39" s="104"/>
    </row>
    <row r="40" spans="1:7" ht="37.5" customHeight="1" x14ac:dyDescent="0.25">
      <c r="A40" s="166"/>
      <c r="B40" s="47" t="s">
        <v>383</v>
      </c>
      <c r="C40" s="176" t="s">
        <v>388</v>
      </c>
      <c r="D40" s="177"/>
      <c r="E40" s="177"/>
      <c r="F40" s="92"/>
      <c r="G40" s="104"/>
    </row>
    <row r="41" spans="1:7" ht="27.75" customHeight="1" x14ac:dyDescent="0.25">
      <c r="A41" s="166"/>
      <c r="B41" s="47" t="s">
        <v>384</v>
      </c>
      <c r="C41" s="190" t="s">
        <v>389</v>
      </c>
      <c r="D41" s="191"/>
      <c r="E41" s="192"/>
      <c r="F41" s="92"/>
      <c r="G41" s="104"/>
    </row>
    <row r="42" spans="1:7" ht="27" customHeight="1" x14ac:dyDescent="0.25">
      <c r="A42" s="166"/>
      <c r="B42" s="47" t="s">
        <v>385</v>
      </c>
      <c r="C42" s="180" t="s">
        <v>390</v>
      </c>
      <c r="D42" s="181"/>
      <c r="E42" s="181"/>
      <c r="F42" s="89"/>
      <c r="G42" s="104"/>
    </row>
    <row r="43" spans="1:7" ht="37.5" customHeight="1" thickBot="1" x14ac:dyDescent="0.3">
      <c r="A43" s="167"/>
      <c r="B43" s="69" t="s">
        <v>386</v>
      </c>
      <c r="C43" s="182" t="s">
        <v>391</v>
      </c>
      <c r="D43" s="183"/>
      <c r="E43" s="183"/>
      <c r="F43" s="90"/>
      <c r="G43" s="104"/>
    </row>
    <row r="44" spans="1:7" ht="27" customHeight="1" thickTop="1" x14ac:dyDescent="0.25">
      <c r="A44" s="168" t="s">
        <v>393</v>
      </c>
      <c r="B44" s="68" t="s">
        <v>396</v>
      </c>
      <c r="C44" s="193" t="s">
        <v>394</v>
      </c>
      <c r="D44" s="194"/>
      <c r="E44" s="194"/>
      <c r="F44" s="93"/>
      <c r="G44" s="100"/>
    </row>
    <row r="45" spans="1:7" ht="37.5" customHeight="1" x14ac:dyDescent="0.25">
      <c r="A45" s="166"/>
      <c r="B45" s="47" t="s">
        <v>397</v>
      </c>
      <c r="C45" s="170" t="s">
        <v>395</v>
      </c>
      <c r="D45" s="171"/>
      <c r="E45" s="171"/>
      <c r="F45" s="89"/>
      <c r="G45" s="104"/>
    </row>
    <row r="46" spans="1:7" ht="37.5" customHeight="1" x14ac:dyDescent="0.25">
      <c r="A46" s="166"/>
      <c r="B46" s="47" t="s">
        <v>398</v>
      </c>
      <c r="C46" s="170" t="s">
        <v>404</v>
      </c>
      <c r="D46" s="171"/>
      <c r="E46" s="171"/>
      <c r="F46" s="89"/>
      <c r="G46" s="104"/>
    </row>
    <row r="47" spans="1:7" ht="27" customHeight="1" x14ac:dyDescent="0.25">
      <c r="A47" s="166"/>
      <c r="B47" s="47" t="s">
        <v>399</v>
      </c>
      <c r="C47" s="170" t="s">
        <v>405</v>
      </c>
      <c r="D47" s="171"/>
      <c r="E47" s="171"/>
      <c r="F47" s="89"/>
      <c r="G47" s="104"/>
    </row>
    <row r="48" spans="1:7" ht="27" customHeight="1" x14ac:dyDescent="0.25">
      <c r="A48" s="166"/>
      <c r="B48" s="47" t="s">
        <v>400</v>
      </c>
      <c r="C48" s="170" t="s">
        <v>406</v>
      </c>
      <c r="D48" s="171"/>
      <c r="E48" s="171"/>
      <c r="F48" s="89"/>
      <c r="G48" s="104"/>
    </row>
    <row r="49" spans="1:7" ht="27" customHeight="1" x14ac:dyDescent="0.25">
      <c r="A49" s="166"/>
      <c r="B49" s="47" t="s">
        <v>401</v>
      </c>
      <c r="C49" s="170" t="s">
        <v>407</v>
      </c>
      <c r="D49" s="171"/>
      <c r="E49" s="171"/>
      <c r="F49" s="89"/>
      <c r="G49" s="101"/>
    </row>
    <row r="50" spans="1:7" ht="27" customHeight="1" x14ac:dyDescent="0.25">
      <c r="A50" s="166"/>
      <c r="B50" s="69" t="s">
        <v>402</v>
      </c>
      <c r="C50" s="170" t="s">
        <v>408</v>
      </c>
      <c r="D50" s="171"/>
      <c r="E50" s="171"/>
      <c r="F50" s="89"/>
      <c r="G50" s="101"/>
    </row>
    <row r="51" spans="1:7" ht="37.5" customHeight="1" thickBot="1" x14ac:dyDescent="0.3">
      <c r="A51" s="169"/>
      <c r="B51" s="50" t="s">
        <v>403</v>
      </c>
      <c r="C51" s="178" t="s">
        <v>409</v>
      </c>
      <c r="D51" s="179"/>
      <c r="E51" s="179"/>
      <c r="F51" s="91"/>
      <c r="G51" s="104"/>
    </row>
    <row r="52" spans="1:7" ht="24.75" customHeight="1" x14ac:dyDescent="0.25">
      <c r="B52" s="184" t="s">
        <v>410</v>
      </c>
      <c r="C52" s="185"/>
      <c r="D52" s="185"/>
      <c r="E52" s="185"/>
      <c r="F52" s="185"/>
      <c r="G52" s="185"/>
    </row>
    <row r="53" spans="1:7" ht="14.25" customHeight="1" x14ac:dyDescent="0.25">
      <c r="B53" s="114" t="s">
        <v>538</v>
      </c>
      <c r="C53" s="53"/>
      <c r="D53" s="53"/>
      <c r="E53" s="53"/>
      <c r="F53" s="53"/>
      <c r="G53" s="53"/>
    </row>
  </sheetData>
  <sheetProtection password="FC50" sheet="1" objects="1" scenarios="1" formatCells="0" formatColumns="0" formatRows="0" insertColumns="0" insertRows="0" deleteColumns="0" deleteRows="0"/>
  <mergeCells count="48">
    <mergeCell ref="B52:G52"/>
    <mergeCell ref="C40:E40"/>
    <mergeCell ref="C41:E41"/>
    <mergeCell ref="C45:E45"/>
    <mergeCell ref="C50:E50"/>
    <mergeCell ref="C48:E48"/>
    <mergeCell ref="C49:E49"/>
    <mergeCell ref="C51:E51"/>
    <mergeCell ref="C44:E44"/>
    <mergeCell ref="C46:E46"/>
    <mergeCell ref="C47:E47"/>
    <mergeCell ref="C25:E25"/>
    <mergeCell ref="B3:G3"/>
    <mergeCell ref="C6:E6"/>
    <mergeCell ref="C7:E7"/>
    <mergeCell ref="C4:E4"/>
    <mergeCell ref="C11:E11"/>
    <mergeCell ref="C5:E5"/>
    <mergeCell ref="C9:E9"/>
    <mergeCell ref="A44:A51"/>
    <mergeCell ref="C27:E27"/>
    <mergeCell ref="C28:E28"/>
    <mergeCell ref="C29:E29"/>
    <mergeCell ref="C33:E33"/>
    <mergeCell ref="C38:E38"/>
    <mergeCell ref="B37:G37"/>
    <mergeCell ref="C39:E39"/>
    <mergeCell ref="C30:E30"/>
    <mergeCell ref="C31:E31"/>
    <mergeCell ref="B34:G34"/>
    <mergeCell ref="C32:E32"/>
    <mergeCell ref="A27:A33"/>
    <mergeCell ref="A6:A11"/>
    <mergeCell ref="A12:A17"/>
    <mergeCell ref="A39:A43"/>
    <mergeCell ref="C8:E8"/>
    <mergeCell ref="C10:E10"/>
    <mergeCell ref="B24:G24"/>
    <mergeCell ref="C12:E12"/>
    <mergeCell ref="C13:E13"/>
    <mergeCell ref="C26:E26"/>
    <mergeCell ref="C14:E14"/>
    <mergeCell ref="C15:E15"/>
    <mergeCell ref="C17:E17"/>
    <mergeCell ref="C42:E42"/>
    <mergeCell ref="C43:E43"/>
    <mergeCell ref="C16:E16"/>
    <mergeCell ref="B18:G18"/>
  </mergeCells>
  <pageMargins left="0.31496062992125984" right="0.31496062992125984" top="0.39370078740157483" bottom="0.39370078740157483" header="0.31496062992125984" footer="0.31496062992125984"/>
  <pageSetup paperSize="9" scale="97" orientation="portrait" r:id="rId1"/>
  <extLst>
    <ext xmlns:x14="http://schemas.microsoft.com/office/spreadsheetml/2009/9/main" uri="{CCE6A557-97BC-4b89-ADB6-D9C93CAAB3DF}">
      <x14:dataValidations xmlns:xm="http://schemas.microsoft.com/office/excel/2006/main" xWindow="476" yWindow="396" count="2">
        <x14:dataValidation type="list" allowBlank="1" showInputMessage="1" showErrorMessage="1" prompt="Select a corresponding option">
          <x14:formula1>
            <xm:f>LIST!$A$342:$A$345</xm:f>
          </x14:formula1>
          <xm:sqref>F26:F33</xm:sqref>
        </x14:dataValidation>
        <x14:dataValidation type="list" allowBlank="1" showInputMessage="1" showErrorMessage="1" prompt="Select the corresponding option">
          <x14:formula1>
            <xm:f>LIST!$A$342:$A$345</xm:f>
          </x14:formula1>
          <xm:sqref>F39:F51 F5:F17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showGridLines="0" showWhiteSpace="0" view="pageLayout" zoomScaleNormal="100" zoomScaleSheetLayoutView="100" workbookViewId="0">
      <selection activeCell="O8" sqref="O8"/>
    </sheetView>
  </sheetViews>
  <sheetFormatPr defaultRowHeight="15" x14ac:dyDescent="0.25"/>
  <cols>
    <col min="1" max="1" width="3.5703125" customWidth="1"/>
    <col min="2" max="2" width="5.28515625" customWidth="1"/>
    <col min="3" max="3" width="9" customWidth="1"/>
    <col min="4" max="6" width="25.85546875" customWidth="1"/>
    <col min="7" max="9" width="4.140625" customWidth="1"/>
    <col min="10" max="12" width="4.42578125" customWidth="1"/>
    <col min="13" max="13" width="21.5703125" customWidth="1"/>
  </cols>
  <sheetData>
    <row r="1" spans="1:13" ht="24" customHeight="1" x14ac:dyDescent="0.25">
      <c r="A1" s="7" t="s">
        <v>483</v>
      </c>
    </row>
    <row r="2" spans="1:13" s="10" customFormat="1" ht="20.25" customHeight="1" x14ac:dyDescent="0.25">
      <c r="A2" s="213" t="s">
        <v>8</v>
      </c>
      <c r="B2" s="213"/>
      <c r="C2" s="213"/>
      <c r="D2" s="213"/>
      <c r="E2" s="213"/>
      <c r="F2" s="213"/>
      <c r="G2" s="213"/>
      <c r="H2" s="213"/>
      <c r="I2" s="213"/>
      <c r="J2" s="213"/>
      <c r="K2" s="213"/>
      <c r="L2" s="213"/>
      <c r="M2" s="213"/>
    </row>
    <row r="3" spans="1:13" s="12" customFormat="1" ht="15.75" x14ac:dyDescent="0.25">
      <c r="A3" s="214" t="s">
        <v>9</v>
      </c>
      <c r="B3" s="214"/>
      <c r="C3" s="214"/>
      <c r="D3" s="214"/>
      <c r="E3" s="214"/>
      <c r="F3" s="214"/>
      <c r="G3" s="214"/>
      <c r="H3" s="214"/>
      <c r="I3" s="214"/>
      <c r="J3" s="214"/>
      <c r="K3" s="214"/>
      <c r="L3" s="214"/>
      <c r="M3" s="214"/>
    </row>
    <row r="4" spans="1:13" s="12" customFormat="1" ht="3.75" customHeight="1" thickBot="1" x14ac:dyDescent="0.3">
      <c r="A4" s="11"/>
    </row>
    <row r="5" spans="1:13" ht="15.75" customHeight="1" x14ac:dyDescent="0.25">
      <c r="A5" s="13"/>
      <c r="B5" s="13"/>
      <c r="C5" s="204" t="s">
        <v>10</v>
      </c>
      <c r="D5" s="206" t="s">
        <v>11</v>
      </c>
      <c r="E5" s="206"/>
      <c r="F5" s="206"/>
      <c r="G5" s="215" t="s">
        <v>482</v>
      </c>
      <c r="H5" s="216"/>
      <c r="I5" s="216"/>
      <c r="J5" s="216"/>
      <c r="K5" s="216"/>
      <c r="L5" s="217"/>
      <c r="M5" s="207" t="s">
        <v>14</v>
      </c>
    </row>
    <row r="6" spans="1:13" ht="27" customHeight="1" thickBot="1" x14ac:dyDescent="0.3">
      <c r="A6" s="13"/>
      <c r="B6" s="13"/>
      <c r="C6" s="205"/>
      <c r="D6" s="25" t="s">
        <v>15</v>
      </c>
      <c r="E6" s="25" t="s">
        <v>95</v>
      </c>
      <c r="F6" s="25" t="s">
        <v>96</v>
      </c>
      <c r="G6" s="218" t="s">
        <v>480</v>
      </c>
      <c r="H6" s="219"/>
      <c r="I6" s="219"/>
      <c r="J6" s="218" t="s">
        <v>481</v>
      </c>
      <c r="K6" s="219"/>
      <c r="L6" s="219"/>
      <c r="M6" s="208"/>
    </row>
    <row r="7" spans="1:13" ht="54" customHeight="1" x14ac:dyDescent="0.25">
      <c r="A7" s="195" t="s">
        <v>21</v>
      </c>
      <c r="B7" s="198" t="s">
        <v>22</v>
      </c>
      <c r="C7" s="201"/>
      <c r="D7" s="94"/>
      <c r="E7" s="94"/>
      <c r="F7" s="94"/>
      <c r="G7" s="209"/>
      <c r="H7" s="210"/>
      <c r="I7" s="211"/>
      <c r="J7" s="210"/>
      <c r="K7" s="210"/>
      <c r="L7" s="212"/>
      <c r="M7" s="95"/>
    </row>
    <row r="8" spans="1:13" ht="54" customHeight="1" x14ac:dyDescent="0.25">
      <c r="A8" s="196"/>
      <c r="B8" s="199"/>
      <c r="C8" s="202"/>
      <c r="D8" s="94"/>
      <c r="E8" s="94"/>
      <c r="F8" s="94"/>
      <c r="G8" s="209"/>
      <c r="H8" s="210"/>
      <c r="I8" s="211"/>
      <c r="J8" s="210"/>
      <c r="K8" s="210"/>
      <c r="L8" s="212"/>
      <c r="M8" s="95"/>
    </row>
    <row r="9" spans="1:13" ht="54" customHeight="1" x14ac:dyDescent="0.25">
      <c r="A9" s="196"/>
      <c r="B9" s="199"/>
      <c r="C9" s="202"/>
      <c r="D9" s="94"/>
      <c r="E9" s="94"/>
      <c r="F9" s="94"/>
      <c r="G9" s="209"/>
      <c r="H9" s="210"/>
      <c r="I9" s="211"/>
      <c r="J9" s="210"/>
      <c r="K9" s="210"/>
      <c r="L9" s="212"/>
      <c r="M9" s="95"/>
    </row>
    <row r="10" spans="1:13" ht="54" customHeight="1" x14ac:dyDescent="0.25">
      <c r="A10" s="196"/>
      <c r="B10" s="199"/>
      <c r="C10" s="202"/>
      <c r="D10" s="94"/>
      <c r="E10" s="94"/>
      <c r="F10" s="94"/>
      <c r="G10" s="209"/>
      <c r="H10" s="210"/>
      <c r="I10" s="211"/>
      <c r="J10" s="210"/>
      <c r="K10" s="210"/>
      <c r="L10" s="212"/>
      <c r="M10" s="95"/>
    </row>
    <row r="11" spans="1:13" ht="54" customHeight="1" x14ac:dyDescent="0.25">
      <c r="A11" s="196"/>
      <c r="B11" s="199"/>
      <c r="C11" s="202"/>
      <c r="D11" s="94"/>
      <c r="E11" s="94"/>
      <c r="F11" s="94"/>
      <c r="G11" s="209"/>
      <c r="H11" s="210"/>
      <c r="I11" s="211"/>
      <c r="J11" s="210"/>
      <c r="K11" s="210"/>
      <c r="L11" s="212"/>
      <c r="M11" s="95"/>
    </row>
    <row r="12" spans="1:13" ht="54" customHeight="1" x14ac:dyDescent="0.25">
      <c r="A12" s="196"/>
      <c r="B12" s="199"/>
      <c r="C12" s="202"/>
      <c r="D12" s="96" t="s">
        <v>23</v>
      </c>
      <c r="E12" s="96" t="s">
        <v>23</v>
      </c>
      <c r="F12" s="96" t="s">
        <v>23</v>
      </c>
      <c r="G12" s="209"/>
      <c r="H12" s="210"/>
      <c r="I12" s="211"/>
      <c r="J12" s="210"/>
      <c r="K12" s="210"/>
      <c r="L12" s="212"/>
      <c r="M12" s="95"/>
    </row>
    <row r="13" spans="1:13" ht="54" customHeight="1" thickBot="1" x14ac:dyDescent="0.3">
      <c r="A13" s="197"/>
      <c r="B13" s="200"/>
      <c r="C13" s="203"/>
      <c r="D13" s="97" t="s">
        <v>23</v>
      </c>
      <c r="E13" s="97" t="s">
        <v>23</v>
      </c>
      <c r="F13" s="97" t="s">
        <v>23</v>
      </c>
      <c r="G13" s="220"/>
      <c r="H13" s="221"/>
      <c r="I13" s="222"/>
      <c r="J13" s="210"/>
      <c r="K13" s="210"/>
      <c r="L13" s="212"/>
      <c r="M13" s="98"/>
    </row>
    <row r="14" spans="1:13" ht="15.75" customHeight="1" x14ac:dyDescent="0.25">
      <c r="A14" s="9" t="s">
        <v>24</v>
      </c>
      <c r="B14" s="13"/>
      <c r="C14" s="18"/>
      <c r="D14" s="1"/>
      <c r="E14" s="1"/>
      <c r="F14" s="26" t="s">
        <v>25</v>
      </c>
      <c r="G14" s="223">
        <f>SUM(G7:I13)</f>
        <v>0</v>
      </c>
      <c r="H14" s="224"/>
      <c r="I14" s="224"/>
      <c r="J14" s="223">
        <f>SUM(J7:L13)</f>
        <v>0</v>
      </c>
      <c r="K14" s="224"/>
      <c r="L14" s="224"/>
    </row>
    <row r="15" spans="1:13" ht="15.75" customHeight="1" thickBot="1" x14ac:dyDescent="0.3">
      <c r="A15" s="9" t="s">
        <v>26</v>
      </c>
      <c r="B15" s="13"/>
      <c r="C15" s="18"/>
      <c r="D15" s="1"/>
      <c r="E15" s="1"/>
      <c r="F15" s="27" t="s">
        <v>27</v>
      </c>
      <c r="G15" s="54"/>
      <c r="H15" s="86" t="str">
        <f>IF(COUNT(G7:I13)=0,"",G14/COUNT(G7:I13)*DATA!E2/10)</f>
        <v/>
      </c>
      <c r="I15" s="86"/>
      <c r="J15" s="85"/>
      <c r="K15" s="86" t="str">
        <f>IF(COUNT(J7:L13)=0,"",J14/COUNT(J7:L13)*DATA!E2/10)</f>
        <v/>
      </c>
      <c r="L15" s="55"/>
    </row>
    <row r="16" spans="1:13" ht="16.5" customHeight="1" x14ac:dyDescent="0.25">
      <c r="A16" s="9" t="s">
        <v>845</v>
      </c>
      <c r="B16" s="13"/>
      <c r="C16" s="14"/>
      <c r="D16" s="13"/>
      <c r="E16" s="13"/>
      <c r="F16" s="15"/>
      <c r="G16" s="16"/>
      <c r="H16" s="16"/>
      <c r="I16" s="16"/>
      <c r="J16" s="16"/>
      <c r="K16" s="16"/>
      <c r="L16" s="16"/>
    </row>
    <row r="17" spans="1:13" ht="11.25" customHeight="1" x14ac:dyDescent="0.25">
      <c r="B17" s="13"/>
      <c r="C17" s="14"/>
      <c r="D17" s="13"/>
      <c r="E17" s="13"/>
      <c r="F17" s="15"/>
      <c r="G17" s="16"/>
      <c r="H17" s="16"/>
      <c r="I17" s="16"/>
      <c r="J17" s="16"/>
      <c r="K17" s="16"/>
      <c r="L17" s="16"/>
    </row>
    <row r="18" spans="1:13" ht="11.25" customHeight="1" x14ac:dyDescent="0.25">
      <c r="B18" s="13"/>
      <c r="C18" s="14"/>
      <c r="D18" s="13"/>
      <c r="E18" s="13"/>
      <c r="F18" s="15"/>
      <c r="G18" s="16"/>
      <c r="H18" s="16"/>
      <c r="I18" s="16"/>
      <c r="J18" s="16"/>
      <c r="K18" s="16"/>
      <c r="L18" s="16"/>
    </row>
    <row r="19" spans="1:13" ht="11.25" customHeight="1" x14ac:dyDescent="0.25">
      <c r="B19" s="13"/>
      <c r="C19" s="14"/>
      <c r="D19" s="13"/>
      <c r="E19" s="13"/>
      <c r="F19" s="15"/>
      <c r="G19" s="16"/>
      <c r="H19" s="16"/>
      <c r="I19" s="16"/>
      <c r="J19" s="16"/>
      <c r="K19" s="16"/>
      <c r="L19" s="16"/>
    </row>
    <row r="20" spans="1:13" ht="14.25" customHeight="1" thickBot="1" x14ac:dyDescent="0.3">
      <c r="B20" s="13"/>
      <c r="C20" s="14"/>
      <c r="D20" s="13"/>
      <c r="E20" s="13"/>
      <c r="F20" s="15"/>
      <c r="G20" s="16"/>
      <c r="H20" s="16"/>
      <c r="I20" s="16"/>
      <c r="J20" s="16"/>
      <c r="K20" s="16"/>
      <c r="L20" s="16"/>
    </row>
    <row r="21" spans="1:13" ht="15" customHeight="1" x14ac:dyDescent="0.25">
      <c r="A21" s="13"/>
      <c r="B21" s="13"/>
      <c r="C21" s="204" t="s">
        <v>10</v>
      </c>
      <c r="D21" s="206" t="s">
        <v>11</v>
      </c>
      <c r="E21" s="206"/>
      <c r="F21" s="206"/>
      <c r="G21" s="215" t="s">
        <v>482</v>
      </c>
      <c r="H21" s="216"/>
      <c r="I21" s="216"/>
      <c r="J21" s="216"/>
      <c r="K21" s="216"/>
      <c r="L21" s="217"/>
      <c r="M21" s="207" t="s">
        <v>14</v>
      </c>
    </row>
    <row r="22" spans="1:13" ht="27" customHeight="1" thickBot="1" x14ac:dyDescent="0.3">
      <c r="A22" s="13"/>
      <c r="B22" s="13"/>
      <c r="C22" s="205"/>
      <c r="D22" s="25" t="s">
        <v>15</v>
      </c>
      <c r="E22" s="25" t="s">
        <v>95</v>
      </c>
      <c r="F22" s="25" t="s">
        <v>96</v>
      </c>
      <c r="G22" s="218" t="s">
        <v>480</v>
      </c>
      <c r="H22" s="219"/>
      <c r="I22" s="219"/>
      <c r="J22" s="218" t="s">
        <v>481</v>
      </c>
      <c r="K22" s="219"/>
      <c r="L22" s="219"/>
      <c r="M22" s="208"/>
    </row>
    <row r="23" spans="1:13" ht="54" customHeight="1" x14ac:dyDescent="0.25">
      <c r="A23" s="195" t="s">
        <v>28</v>
      </c>
      <c r="B23" s="198" t="s">
        <v>430</v>
      </c>
      <c r="C23" s="201"/>
      <c r="D23" s="94"/>
      <c r="E23" s="94"/>
      <c r="F23" s="94"/>
      <c r="G23" s="209"/>
      <c r="H23" s="210"/>
      <c r="I23" s="211"/>
      <c r="J23" s="210"/>
      <c r="K23" s="210"/>
      <c r="L23" s="212"/>
      <c r="M23" s="95"/>
    </row>
    <row r="24" spans="1:13" ht="54" customHeight="1" x14ac:dyDescent="0.25">
      <c r="A24" s="196"/>
      <c r="B24" s="199"/>
      <c r="C24" s="202"/>
      <c r="D24" s="94"/>
      <c r="E24" s="94"/>
      <c r="F24" s="94"/>
      <c r="G24" s="209"/>
      <c r="H24" s="210"/>
      <c r="I24" s="211"/>
      <c r="J24" s="210"/>
      <c r="K24" s="210"/>
      <c r="L24" s="212"/>
      <c r="M24" s="95"/>
    </row>
    <row r="25" spans="1:13" ht="54" customHeight="1" x14ac:dyDescent="0.25">
      <c r="A25" s="196"/>
      <c r="B25" s="199"/>
      <c r="C25" s="202"/>
      <c r="D25" s="94"/>
      <c r="E25" s="94"/>
      <c r="F25" s="94"/>
      <c r="G25" s="209"/>
      <c r="H25" s="210"/>
      <c r="I25" s="211"/>
      <c r="J25" s="210"/>
      <c r="K25" s="210"/>
      <c r="L25" s="212"/>
      <c r="M25" s="95"/>
    </row>
    <row r="26" spans="1:13" ht="54" customHeight="1" x14ac:dyDescent="0.25">
      <c r="A26" s="196"/>
      <c r="B26" s="199"/>
      <c r="C26" s="202"/>
      <c r="D26" s="94"/>
      <c r="E26" s="94"/>
      <c r="F26" s="94"/>
      <c r="G26" s="209"/>
      <c r="H26" s="210"/>
      <c r="I26" s="211"/>
      <c r="J26" s="210"/>
      <c r="K26" s="210"/>
      <c r="L26" s="212"/>
      <c r="M26" s="95"/>
    </row>
    <row r="27" spans="1:13" ht="54" customHeight="1" x14ac:dyDescent="0.25">
      <c r="A27" s="196"/>
      <c r="B27" s="199"/>
      <c r="C27" s="202"/>
      <c r="D27" s="94"/>
      <c r="E27" s="94"/>
      <c r="F27" s="94"/>
      <c r="G27" s="209"/>
      <c r="H27" s="210"/>
      <c r="I27" s="211"/>
      <c r="J27" s="210"/>
      <c r="K27" s="210"/>
      <c r="L27" s="212"/>
      <c r="M27" s="95"/>
    </row>
    <row r="28" spans="1:13" ht="54" customHeight="1" x14ac:dyDescent="0.25">
      <c r="A28" s="196"/>
      <c r="B28" s="199"/>
      <c r="C28" s="202"/>
      <c r="D28" s="96" t="s">
        <v>23</v>
      </c>
      <c r="E28" s="96" t="s">
        <v>23</v>
      </c>
      <c r="F28" s="96" t="s">
        <v>23</v>
      </c>
      <c r="G28" s="209"/>
      <c r="H28" s="210"/>
      <c r="I28" s="211"/>
      <c r="J28" s="210"/>
      <c r="K28" s="210"/>
      <c r="L28" s="212"/>
      <c r="M28" s="95"/>
    </row>
    <row r="29" spans="1:13" ht="54" customHeight="1" thickBot="1" x14ac:dyDescent="0.3">
      <c r="A29" s="197"/>
      <c r="B29" s="200"/>
      <c r="C29" s="203"/>
      <c r="D29" s="97" t="s">
        <v>23</v>
      </c>
      <c r="E29" s="97" t="s">
        <v>23</v>
      </c>
      <c r="F29" s="97" t="s">
        <v>23</v>
      </c>
      <c r="G29" s="220"/>
      <c r="H29" s="221"/>
      <c r="I29" s="222"/>
      <c r="J29" s="210"/>
      <c r="K29" s="210"/>
      <c r="L29" s="212"/>
      <c r="M29" s="98"/>
    </row>
    <row r="30" spans="1:13" ht="14.25" customHeight="1" x14ac:dyDescent="0.25">
      <c r="A30" s="9" t="s">
        <v>24</v>
      </c>
      <c r="B30" s="13"/>
      <c r="C30" s="18"/>
      <c r="D30" s="1"/>
      <c r="E30" s="1"/>
      <c r="F30" s="26" t="s">
        <v>66</v>
      </c>
      <c r="G30" s="223">
        <f>SUM(G23:I29)</f>
        <v>0</v>
      </c>
      <c r="H30" s="224"/>
      <c r="I30" s="224"/>
      <c r="J30" s="223">
        <f>SUM(J23:L29)</f>
        <v>0</v>
      </c>
      <c r="K30" s="224"/>
      <c r="L30" s="225"/>
    </row>
    <row r="31" spans="1:13" ht="15.75" thickBot="1" x14ac:dyDescent="0.3">
      <c r="A31" s="9" t="s">
        <v>26</v>
      </c>
      <c r="B31" s="13"/>
      <c r="C31" s="18"/>
      <c r="D31" s="1"/>
      <c r="E31" s="1"/>
      <c r="F31" s="27" t="s">
        <v>27</v>
      </c>
      <c r="G31" s="54"/>
      <c r="H31" s="86" t="str">
        <f>IF(COUNT(G23:I29)=0,"",G30/COUNT(G23:I29)*DATA!E3/10)</f>
        <v/>
      </c>
      <c r="I31" s="86"/>
      <c r="J31" s="85"/>
      <c r="K31" s="86" t="str">
        <f>IF(COUNT(J23:L29)=0,"",J30/COUNT(J23:L29)*DATA!E3/10)</f>
        <v/>
      </c>
      <c r="L31" s="55"/>
    </row>
    <row r="32" spans="1:13" ht="15.75" customHeight="1" x14ac:dyDescent="0.25">
      <c r="A32" s="9" t="s">
        <v>845</v>
      </c>
      <c r="B32" s="13"/>
      <c r="C32" s="14"/>
      <c r="D32" s="13"/>
      <c r="E32" s="13"/>
      <c r="F32" s="15"/>
      <c r="G32" s="16"/>
      <c r="H32" s="16"/>
      <c r="I32" s="16"/>
      <c r="J32" s="16"/>
      <c r="K32" s="16"/>
      <c r="L32" s="16"/>
    </row>
    <row r="33" spans="1:13" x14ac:dyDescent="0.25">
      <c r="B33" s="13"/>
      <c r="C33" s="14"/>
      <c r="D33" s="13"/>
      <c r="E33" s="13"/>
      <c r="F33" s="15"/>
      <c r="G33" s="16"/>
      <c r="H33" s="16"/>
      <c r="I33" s="16"/>
      <c r="J33" s="16"/>
      <c r="K33" s="16"/>
      <c r="L33" s="16"/>
    </row>
    <row r="34" spans="1:13" x14ac:dyDescent="0.25">
      <c r="B34" s="13"/>
      <c r="C34" s="14"/>
      <c r="D34" s="13"/>
      <c r="E34" s="13"/>
      <c r="F34" s="15"/>
      <c r="G34" s="16"/>
      <c r="H34" s="16"/>
      <c r="I34" s="16"/>
      <c r="J34" s="16"/>
      <c r="K34" s="16"/>
      <c r="L34" s="16"/>
    </row>
    <row r="35" spans="1:13" x14ac:dyDescent="0.25">
      <c r="B35" s="13"/>
      <c r="C35" s="14"/>
      <c r="D35" s="13"/>
      <c r="E35" s="13"/>
      <c r="F35" s="15"/>
      <c r="G35" s="16"/>
      <c r="H35" s="16"/>
      <c r="I35" s="16"/>
      <c r="J35" s="16"/>
      <c r="K35" s="16"/>
      <c r="L35" s="16"/>
    </row>
    <row r="36" spans="1:13" x14ac:dyDescent="0.25">
      <c r="B36" s="13"/>
      <c r="C36" s="14"/>
      <c r="D36" s="13"/>
      <c r="E36" s="13"/>
      <c r="F36" s="15"/>
      <c r="G36" s="16"/>
      <c r="H36" s="16"/>
      <c r="I36" s="16"/>
      <c r="J36" s="16"/>
      <c r="K36" s="16"/>
      <c r="L36" s="16"/>
    </row>
    <row r="37" spans="1:13" ht="18" customHeight="1" x14ac:dyDescent="0.25">
      <c r="B37" s="13"/>
      <c r="C37" s="14"/>
      <c r="D37" s="13"/>
      <c r="E37" s="13"/>
      <c r="F37" s="15"/>
      <c r="G37" s="16"/>
      <c r="H37" s="16"/>
      <c r="I37" s="16"/>
      <c r="J37" s="16"/>
      <c r="K37" s="16"/>
      <c r="L37" s="16"/>
    </row>
    <row r="38" spans="1:13" ht="14.25" customHeight="1" thickBot="1" x14ac:dyDescent="0.3">
      <c r="B38" s="13"/>
      <c r="C38" s="14"/>
      <c r="D38" s="13"/>
      <c r="E38" s="13"/>
      <c r="F38" s="15"/>
      <c r="G38" s="16"/>
      <c r="H38" s="16"/>
      <c r="I38" s="16"/>
      <c r="J38" s="16"/>
      <c r="K38" s="16"/>
      <c r="L38" s="16"/>
    </row>
    <row r="39" spans="1:13" x14ac:dyDescent="0.25">
      <c r="A39" s="13"/>
      <c r="B39" s="13"/>
      <c r="C39" s="204" t="s">
        <v>10</v>
      </c>
      <c r="D39" s="206" t="s">
        <v>11</v>
      </c>
      <c r="E39" s="206"/>
      <c r="F39" s="206"/>
      <c r="G39" s="215" t="s">
        <v>482</v>
      </c>
      <c r="H39" s="216"/>
      <c r="I39" s="216"/>
      <c r="J39" s="216"/>
      <c r="K39" s="216"/>
      <c r="L39" s="217"/>
      <c r="M39" s="207" t="s">
        <v>14</v>
      </c>
    </row>
    <row r="40" spans="1:13" ht="27" customHeight="1" thickBot="1" x14ac:dyDescent="0.3">
      <c r="A40" s="13"/>
      <c r="B40" s="13"/>
      <c r="C40" s="205"/>
      <c r="D40" s="25" t="s">
        <v>15</v>
      </c>
      <c r="E40" s="25" t="s">
        <v>95</v>
      </c>
      <c r="F40" s="25" t="s">
        <v>96</v>
      </c>
      <c r="G40" s="218" t="s">
        <v>480</v>
      </c>
      <c r="H40" s="219"/>
      <c r="I40" s="219"/>
      <c r="J40" s="218" t="s">
        <v>481</v>
      </c>
      <c r="K40" s="219"/>
      <c r="L40" s="219"/>
      <c r="M40" s="208"/>
    </row>
    <row r="41" spans="1:13" ht="54" customHeight="1" x14ac:dyDescent="0.25">
      <c r="A41" s="226" t="s">
        <v>29</v>
      </c>
      <c r="B41" s="229" t="s">
        <v>30</v>
      </c>
      <c r="C41" s="202"/>
      <c r="D41" s="94"/>
      <c r="E41" s="94"/>
      <c r="F41" s="94"/>
      <c r="G41" s="209"/>
      <c r="H41" s="210"/>
      <c r="I41" s="211"/>
      <c r="J41" s="210"/>
      <c r="K41" s="210"/>
      <c r="L41" s="212"/>
      <c r="M41" s="95"/>
    </row>
    <row r="42" spans="1:13" ht="54" customHeight="1" x14ac:dyDescent="0.25">
      <c r="A42" s="227"/>
      <c r="B42" s="230"/>
      <c r="C42" s="202"/>
      <c r="D42" s="94"/>
      <c r="E42" s="94"/>
      <c r="F42" s="94"/>
      <c r="G42" s="209"/>
      <c r="H42" s="210"/>
      <c r="I42" s="211"/>
      <c r="J42" s="210"/>
      <c r="K42" s="210"/>
      <c r="L42" s="212"/>
      <c r="M42" s="95"/>
    </row>
    <row r="43" spans="1:13" ht="54" customHeight="1" x14ac:dyDescent="0.25">
      <c r="A43" s="227"/>
      <c r="B43" s="230"/>
      <c r="C43" s="202"/>
      <c r="D43" s="94"/>
      <c r="E43" s="94"/>
      <c r="F43" s="94"/>
      <c r="G43" s="209"/>
      <c r="H43" s="210"/>
      <c r="I43" s="211"/>
      <c r="J43" s="210"/>
      <c r="K43" s="210"/>
      <c r="L43" s="212"/>
      <c r="M43" s="95"/>
    </row>
    <row r="44" spans="1:13" ht="54" customHeight="1" x14ac:dyDescent="0.25">
      <c r="A44" s="227"/>
      <c r="B44" s="230"/>
      <c r="C44" s="202"/>
      <c r="D44" s="94"/>
      <c r="E44" s="94"/>
      <c r="F44" s="94"/>
      <c r="G44" s="209"/>
      <c r="H44" s="210"/>
      <c r="I44" s="211"/>
      <c r="J44" s="210"/>
      <c r="K44" s="210"/>
      <c r="L44" s="212"/>
      <c r="M44" s="95"/>
    </row>
    <row r="45" spans="1:13" ht="54" customHeight="1" x14ac:dyDescent="0.25">
      <c r="A45" s="227"/>
      <c r="B45" s="230"/>
      <c r="C45" s="202"/>
      <c r="D45" s="94"/>
      <c r="E45" s="94"/>
      <c r="F45" s="94"/>
      <c r="G45" s="209"/>
      <c r="H45" s="210"/>
      <c r="I45" s="211"/>
      <c r="J45" s="210"/>
      <c r="K45" s="210"/>
      <c r="L45" s="212"/>
      <c r="M45" s="95"/>
    </row>
    <row r="46" spans="1:13" ht="54" customHeight="1" x14ac:dyDescent="0.25">
      <c r="A46" s="227"/>
      <c r="B46" s="230"/>
      <c r="C46" s="202"/>
      <c r="D46" s="96" t="s">
        <v>23</v>
      </c>
      <c r="E46" s="96" t="s">
        <v>23</v>
      </c>
      <c r="F46" s="96" t="s">
        <v>23</v>
      </c>
      <c r="G46" s="209"/>
      <c r="H46" s="210"/>
      <c r="I46" s="211"/>
      <c r="J46" s="210"/>
      <c r="K46" s="210"/>
      <c r="L46" s="212"/>
      <c r="M46" s="95"/>
    </row>
    <row r="47" spans="1:13" ht="54" customHeight="1" thickBot="1" x14ac:dyDescent="0.3">
      <c r="A47" s="228"/>
      <c r="B47" s="231"/>
      <c r="C47" s="203"/>
      <c r="D47" s="97" t="s">
        <v>23</v>
      </c>
      <c r="E47" s="97" t="s">
        <v>23</v>
      </c>
      <c r="F47" s="97" t="s">
        <v>23</v>
      </c>
      <c r="G47" s="220"/>
      <c r="H47" s="221"/>
      <c r="I47" s="222"/>
      <c r="J47" s="210"/>
      <c r="K47" s="210"/>
      <c r="L47" s="212"/>
      <c r="M47" s="98"/>
    </row>
    <row r="48" spans="1:13" x14ac:dyDescent="0.25">
      <c r="A48" s="9" t="s">
        <v>24</v>
      </c>
      <c r="B48" s="13"/>
      <c r="C48" s="18"/>
      <c r="D48" s="1"/>
      <c r="E48" s="1"/>
      <c r="F48" s="26" t="s">
        <v>67</v>
      </c>
      <c r="G48" s="223">
        <f>SUM(G41:I47)</f>
        <v>0</v>
      </c>
      <c r="H48" s="224"/>
      <c r="I48" s="224"/>
      <c r="J48" s="223">
        <f>SUM(J41:L47)</f>
        <v>0</v>
      </c>
      <c r="K48" s="224"/>
      <c r="L48" s="225"/>
    </row>
    <row r="49" spans="1:13" ht="15.75" thickBot="1" x14ac:dyDescent="0.3">
      <c r="A49" s="9" t="s">
        <v>26</v>
      </c>
      <c r="B49" s="13"/>
      <c r="C49" s="18"/>
      <c r="D49" s="1"/>
      <c r="E49" s="1"/>
      <c r="F49" s="27" t="s">
        <v>27</v>
      </c>
      <c r="G49" s="54"/>
      <c r="H49" s="86" t="str">
        <f>IF(COUNT(G41:I47)=0,"",G48/COUNT(G41:I47)*DATA!E4/10)</f>
        <v/>
      </c>
      <c r="I49" s="86"/>
      <c r="J49" s="85"/>
      <c r="K49" s="86" t="str">
        <f>IF(COUNT(J41:L47)=0,"",J48/COUNT(J41:L47)*DATA!E4/10)</f>
        <v/>
      </c>
      <c r="L49" s="55"/>
    </row>
    <row r="50" spans="1:13" x14ac:dyDescent="0.25">
      <c r="A50" s="9" t="s">
        <v>845</v>
      </c>
      <c r="B50" s="13"/>
      <c r="C50" s="14"/>
      <c r="D50" s="13"/>
      <c r="E50" s="13"/>
      <c r="F50" s="15"/>
      <c r="G50" s="16"/>
      <c r="H50" s="16"/>
      <c r="I50" s="16"/>
      <c r="J50" s="16"/>
      <c r="K50" s="16"/>
      <c r="L50" s="16"/>
    </row>
    <row r="51" spans="1:13" x14ac:dyDescent="0.25">
      <c r="A51" s="8"/>
      <c r="B51" s="13"/>
      <c r="C51" s="14"/>
      <c r="D51" s="13"/>
      <c r="E51" s="13"/>
      <c r="F51" s="15"/>
      <c r="G51" s="16"/>
      <c r="H51" s="16"/>
      <c r="I51" s="16"/>
      <c r="J51" s="16"/>
      <c r="K51" s="16"/>
      <c r="L51" s="16"/>
    </row>
    <row r="52" spans="1:13" x14ac:dyDescent="0.25">
      <c r="A52" s="8"/>
      <c r="B52" s="13"/>
      <c r="C52" s="14"/>
      <c r="D52" s="13"/>
      <c r="E52" s="13"/>
      <c r="F52" s="15"/>
      <c r="G52" s="16"/>
      <c r="H52" s="16"/>
      <c r="I52" s="16"/>
      <c r="J52" s="16"/>
      <c r="K52" s="16"/>
      <c r="L52" s="16"/>
    </row>
    <row r="53" spans="1:13" x14ac:dyDescent="0.25">
      <c r="A53" s="8"/>
      <c r="B53" s="13"/>
      <c r="C53" s="14"/>
      <c r="D53" s="13"/>
      <c r="E53" s="13"/>
      <c r="F53" s="15"/>
      <c r="G53" s="16"/>
      <c r="H53" s="16"/>
      <c r="I53" s="16"/>
      <c r="J53" s="16"/>
      <c r="K53" s="16"/>
      <c r="L53" s="16"/>
    </row>
    <row r="54" spans="1:13" x14ac:dyDescent="0.25">
      <c r="A54" s="8"/>
      <c r="B54" s="13"/>
      <c r="C54" s="14"/>
      <c r="D54" s="13"/>
      <c r="E54" s="13"/>
      <c r="F54" s="15"/>
      <c r="G54" s="16"/>
      <c r="H54" s="16"/>
      <c r="I54" s="16"/>
      <c r="J54" s="16"/>
      <c r="K54" s="16"/>
      <c r="L54" s="16"/>
    </row>
    <row r="55" spans="1:13" x14ac:dyDescent="0.25">
      <c r="A55" s="8"/>
      <c r="B55" s="13"/>
      <c r="C55" s="14"/>
      <c r="D55" s="13"/>
      <c r="E55" s="13"/>
      <c r="F55" s="15"/>
      <c r="G55" s="16"/>
      <c r="H55" s="16"/>
      <c r="I55" s="16"/>
      <c r="J55" s="16"/>
      <c r="K55" s="16"/>
      <c r="L55" s="16"/>
    </row>
    <row r="56" spans="1:13" ht="14.25" customHeight="1" thickBot="1" x14ac:dyDescent="0.3">
      <c r="A56" s="8"/>
      <c r="B56" s="13"/>
      <c r="C56" s="14"/>
      <c r="D56" s="13"/>
      <c r="E56" s="13"/>
      <c r="F56" s="15"/>
      <c r="G56" s="16"/>
      <c r="H56" s="16"/>
      <c r="I56" s="16"/>
      <c r="J56" s="16"/>
      <c r="K56" s="16"/>
      <c r="L56" s="16"/>
    </row>
    <row r="57" spans="1:13" x14ac:dyDescent="0.25">
      <c r="A57" s="13"/>
      <c r="B57" s="13"/>
      <c r="C57" s="204" t="s">
        <v>10</v>
      </c>
      <c r="D57" s="206" t="s">
        <v>11</v>
      </c>
      <c r="E57" s="206"/>
      <c r="F57" s="206"/>
      <c r="G57" s="215" t="s">
        <v>482</v>
      </c>
      <c r="H57" s="216"/>
      <c r="I57" s="216"/>
      <c r="J57" s="216"/>
      <c r="K57" s="216"/>
      <c r="L57" s="217"/>
      <c r="M57" s="207" t="s">
        <v>14</v>
      </c>
    </row>
    <row r="58" spans="1:13" ht="27" customHeight="1" thickBot="1" x14ac:dyDescent="0.3">
      <c r="A58" s="13"/>
      <c r="B58" s="13"/>
      <c r="C58" s="205"/>
      <c r="D58" s="25" t="s">
        <v>15</v>
      </c>
      <c r="E58" s="25" t="s">
        <v>95</v>
      </c>
      <c r="F58" s="25" t="s">
        <v>96</v>
      </c>
      <c r="G58" s="218" t="s">
        <v>480</v>
      </c>
      <c r="H58" s="219"/>
      <c r="I58" s="219"/>
      <c r="J58" s="218" t="s">
        <v>481</v>
      </c>
      <c r="K58" s="219"/>
      <c r="L58" s="219"/>
      <c r="M58" s="208"/>
    </row>
    <row r="59" spans="1:13" ht="54" customHeight="1" x14ac:dyDescent="0.25">
      <c r="A59" s="195" t="s">
        <v>29</v>
      </c>
      <c r="B59" s="198" t="s">
        <v>31</v>
      </c>
      <c r="C59" s="201"/>
      <c r="D59" s="94"/>
      <c r="E59" s="94"/>
      <c r="F59" s="94"/>
      <c r="G59" s="209"/>
      <c r="H59" s="210"/>
      <c r="I59" s="211"/>
      <c r="J59" s="210"/>
      <c r="K59" s="210"/>
      <c r="L59" s="212"/>
      <c r="M59" s="95"/>
    </row>
    <row r="60" spans="1:13" ht="54" customHeight="1" x14ac:dyDescent="0.25">
      <c r="A60" s="196"/>
      <c r="B60" s="199"/>
      <c r="C60" s="202"/>
      <c r="D60" s="94"/>
      <c r="E60" s="94"/>
      <c r="F60" s="94"/>
      <c r="G60" s="209"/>
      <c r="H60" s="210"/>
      <c r="I60" s="211"/>
      <c r="J60" s="210"/>
      <c r="K60" s="210"/>
      <c r="L60" s="212"/>
      <c r="M60" s="95"/>
    </row>
    <row r="61" spans="1:13" ht="54" customHeight="1" x14ac:dyDescent="0.25">
      <c r="A61" s="196"/>
      <c r="B61" s="199"/>
      <c r="C61" s="202"/>
      <c r="D61" s="94"/>
      <c r="E61" s="94"/>
      <c r="F61" s="94"/>
      <c r="G61" s="209"/>
      <c r="H61" s="210"/>
      <c r="I61" s="211"/>
      <c r="J61" s="210"/>
      <c r="K61" s="210"/>
      <c r="L61" s="212"/>
      <c r="M61" s="95"/>
    </row>
    <row r="62" spans="1:13" ht="54" customHeight="1" x14ac:dyDescent="0.25">
      <c r="A62" s="196"/>
      <c r="B62" s="199"/>
      <c r="C62" s="202"/>
      <c r="D62" s="94"/>
      <c r="E62" s="94"/>
      <c r="F62" s="94"/>
      <c r="G62" s="209"/>
      <c r="H62" s="210"/>
      <c r="I62" s="211"/>
      <c r="J62" s="210"/>
      <c r="K62" s="210"/>
      <c r="L62" s="212"/>
      <c r="M62" s="95"/>
    </row>
    <row r="63" spans="1:13" ht="54" customHeight="1" x14ac:dyDescent="0.25">
      <c r="A63" s="196"/>
      <c r="B63" s="199"/>
      <c r="C63" s="202"/>
      <c r="D63" s="94"/>
      <c r="E63" s="94"/>
      <c r="F63" s="94"/>
      <c r="G63" s="209"/>
      <c r="H63" s="210"/>
      <c r="I63" s="211"/>
      <c r="J63" s="210"/>
      <c r="K63" s="210"/>
      <c r="L63" s="212"/>
      <c r="M63" s="95"/>
    </row>
    <row r="64" spans="1:13" ht="54" customHeight="1" x14ac:dyDescent="0.25">
      <c r="A64" s="196"/>
      <c r="B64" s="199"/>
      <c r="C64" s="202"/>
      <c r="D64" s="96" t="s">
        <v>23</v>
      </c>
      <c r="E64" s="96" t="s">
        <v>23</v>
      </c>
      <c r="F64" s="96" t="s">
        <v>23</v>
      </c>
      <c r="G64" s="209"/>
      <c r="H64" s="210"/>
      <c r="I64" s="211"/>
      <c r="J64" s="210"/>
      <c r="K64" s="210"/>
      <c r="L64" s="212"/>
      <c r="M64" s="95"/>
    </row>
    <row r="65" spans="1:13" ht="54" customHeight="1" thickBot="1" x14ac:dyDescent="0.3">
      <c r="A65" s="197"/>
      <c r="B65" s="200"/>
      <c r="C65" s="203"/>
      <c r="D65" s="97" t="s">
        <v>23</v>
      </c>
      <c r="E65" s="97" t="s">
        <v>23</v>
      </c>
      <c r="F65" s="97" t="s">
        <v>23</v>
      </c>
      <c r="G65" s="220"/>
      <c r="H65" s="221"/>
      <c r="I65" s="222"/>
      <c r="J65" s="210"/>
      <c r="K65" s="210"/>
      <c r="L65" s="212"/>
      <c r="M65" s="98"/>
    </row>
    <row r="66" spans="1:13" x14ac:dyDescent="0.25">
      <c r="A66" s="9" t="s">
        <v>24</v>
      </c>
      <c r="B66" s="13"/>
      <c r="C66" s="18"/>
      <c r="D66" s="1"/>
      <c r="E66" s="1"/>
      <c r="F66" s="26" t="s">
        <v>68</v>
      </c>
      <c r="G66" s="223">
        <f>SUM(G59:I65)</f>
        <v>0</v>
      </c>
      <c r="H66" s="224"/>
      <c r="I66" s="224"/>
      <c r="J66" s="223">
        <f>SUM(J59:L65)</f>
        <v>0</v>
      </c>
      <c r="K66" s="224"/>
      <c r="L66" s="225"/>
    </row>
    <row r="67" spans="1:13" ht="15.75" thickBot="1" x14ac:dyDescent="0.3">
      <c r="A67" s="9" t="s">
        <v>26</v>
      </c>
      <c r="B67" s="13"/>
      <c r="C67" s="18"/>
      <c r="D67" s="1"/>
      <c r="E67" s="1"/>
      <c r="F67" s="27" t="s">
        <v>27</v>
      </c>
      <c r="G67" s="54"/>
      <c r="H67" s="86" t="str">
        <f>IF(COUNT(G59:I65)=0,"",G66/COUNT(G59:I65)*DATA!E5/10)</f>
        <v/>
      </c>
      <c r="I67" s="86"/>
      <c r="J67" s="85"/>
      <c r="K67" s="86" t="str">
        <f>IF(COUNT(J59:L65)=0,"",J66/COUNT(J59:L65)*DATA!E5/10)</f>
        <v/>
      </c>
      <c r="L67" s="55"/>
    </row>
    <row r="68" spans="1:13" x14ac:dyDescent="0.25">
      <c r="A68" s="9" t="s">
        <v>845</v>
      </c>
      <c r="B68" s="13"/>
      <c r="C68" s="14"/>
      <c r="D68" s="13"/>
      <c r="E68" s="13"/>
      <c r="F68" s="15"/>
      <c r="G68" s="16"/>
      <c r="H68" s="16"/>
      <c r="I68" s="16"/>
      <c r="J68" s="16"/>
      <c r="K68" s="16"/>
      <c r="L68" s="16"/>
    </row>
    <row r="69" spans="1:13" x14ac:dyDescent="0.25">
      <c r="A69" s="8"/>
      <c r="B69" s="13"/>
      <c r="C69" s="14"/>
      <c r="D69" s="13"/>
      <c r="E69" s="13"/>
      <c r="F69" s="15"/>
      <c r="G69" s="16"/>
      <c r="H69" s="16"/>
      <c r="I69" s="16"/>
      <c r="J69" s="16"/>
      <c r="K69" s="16"/>
      <c r="L69" s="16"/>
    </row>
    <row r="70" spans="1:13" x14ac:dyDescent="0.25">
      <c r="A70" s="8"/>
      <c r="B70" s="13"/>
      <c r="C70" s="14"/>
      <c r="D70" s="13"/>
      <c r="E70" s="13"/>
      <c r="F70" s="15"/>
      <c r="G70" s="16"/>
      <c r="H70" s="16"/>
      <c r="I70" s="16"/>
      <c r="J70" s="16"/>
      <c r="K70" s="16"/>
      <c r="L70" s="16"/>
    </row>
    <row r="71" spans="1:13" x14ac:dyDescent="0.25">
      <c r="A71" s="8"/>
      <c r="B71" s="13"/>
      <c r="C71" s="14"/>
      <c r="D71" s="13"/>
      <c r="E71" s="13"/>
      <c r="F71" s="15"/>
      <c r="G71" s="16"/>
      <c r="H71" s="16"/>
      <c r="I71" s="16"/>
      <c r="J71" s="16"/>
      <c r="K71" s="16"/>
      <c r="L71" s="16"/>
    </row>
    <row r="72" spans="1:13" x14ac:dyDescent="0.25">
      <c r="A72" s="8"/>
      <c r="B72" s="13"/>
      <c r="C72" s="14"/>
      <c r="D72" s="13"/>
      <c r="E72" s="13"/>
      <c r="F72" s="15"/>
      <c r="G72" s="16"/>
      <c r="H72" s="16"/>
      <c r="I72" s="16"/>
      <c r="J72" s="16"/>
      <c r="K72" s="16"/>
      <c r="L72" s="16"/>
    </row>
    <row r="73" spans="1:13" x14ac:dyDescent="0.25">
      <c r="A73" s="8"/>
      <c r="B73" s="13"/>
      <c r="C73" s="14"/>
      <c r="D73" s="13"/>
      <c r="E73" s="13"/>
      <c r="F73" s="15"/>
      <c r="G73" s="16"/>
      <c r="H73" s="16"/>
      <c r="I73" s="16"/>
      <c r="J73" s="16"/>
      <c r="K73" s="16"/>
      <c r="L73" s="16"/>
    </row>
    <row r="74" spans="1:13" ht="14.25" customHeight="1" thickBot="1" x14ac:dyDescent="0.3">
      <c r="A74" s="8"/>
      <c r="B74" s="13"/>
      <c r="C74" s="14"/>
      <c r="D74" s="13"/>
      <c r="E74" s="13"/>
      <c r="F74" s="15"/>
      <c r="G74" s="16"/>
      <c r="H74" s="16"/>
      <c r="I74" s="16"/>
      <c r="J74" s="16"/>
      <c r="K74" s="16"/>
      <c r="L74" s="16"/>
    </row>
    <row r="75" spans="1:13" x14ac:dyDescent="0.25">
      <c r="A75" s="13"/>
      <c r="B75" s="13"/>
      <c r="C75" s="204" t="s">
        <v>10</v>
      </c>
      <c r="D75" s="206" t="s">
        <v>11</v>
      </c>
      <c r="E75" s="206"/>
      <c r="F75" s="206"/>
      <c r="G75" s="215" t="s">
        <v>482</v>
      </c>
      <c r="H75" s="216"/>
      <c r="I75" s="216"/>
      <c r="J75" s="216"/>
      <c r="K75" s="216"/>
      <c r="L75" s="217"/>
      <c r="M75" s="207" t="s">
        <v>14</v>
      </c>
    </row>
    <row r="76" spans="1:13" ht="27" customHeight="1" thickBot="1" x14ac:dyDescent="0.3">
      <c r="A76" s="13"/>
      <c r="B76" s="13"/>
      <c r="C76" s="205"/>
      <c r="D76" s="25" t="s">
        <v>15</v>
      </c>
      <c r="E76" s="25" t="s">
        <v>95</v>
      </c>
      <c r="F76" s="25" t="s">
        <v>96</v>
      </c>
      <c r="G76" s="218" t="s">
        <v>480</v>
      </c>
      <c r="H76" s="219"/>
      <c r="I76" s="219"/>
      <c r="J76" s="218" t="s">
        <v>481</v>
      </c>
      <c r="K76" s="219"/>
      <c r="L76" s="233"/>
      <c r="M76" s="208"/>
    </row>
    <row r="77" spans="1:13" ht="54" customHeight="1" x14ac:dyDescent="0.25">
      <c r="A77" s="195" t="s">
        <v>29</v>
      </c>
      <c r="B77" s="198" t="s">
        <v>32</v>
      </c>
      <c r="C77" s="201"/>
      <c r="D77" s="94"/>
      <c r="E77" s="94"/>
      <c r="F77" s="94"/>
      <c r="G77" s="209"/>
      <c r="H77" s="210"/>
      <c r="I77" s="210"/>
      <c r="J77" s="209"/>
      <c r="K77" s="210"/>
      <c r="L77" s="212"/>
      <c r="M77" s="95"/>
    </row>
    <row r="78" spans="1:13" ht="54" customHeight="1" x14ac:dyDescent="0.25">
      <c r="A78" s="196"/>
      <c r="B78" s="199"/>
      <c r="C78" s="202"/>
      <c r="D78" s="94"/>
      <c r="E78" s="94"/>
      <c r="F78" s="94"/>
      <c r="G78" s="209"/>
      <c r="H78" s="210"/>
      <c r="I78" s="210"/>
      <c r="J78" s="209"/>
      <c r="K78" s="210"/>
      <c r="L78" s="212"/>
      <c r="M78" s="95"/>
    </row>
    <row r="79" spans="1:13" ht="54" customHeight="1" x14ac:dyDescent="0.25">
      <c r="A79" s="196"/>
      <c r="B79" s="199"/>
      <c r="C79" s="202"/>
      <c r="D79" s="94"/>
      <c r="E79" s="94"/>
      <c r="F79" s="94"/>
      <c r="G79" s="209"/>
      <c r="H79" s="210"/>
      <c r="I79" s="210"/>
      <c r="J79" s="209"/>
      <c r="K79" s="210"/>
      <c r="L79" s="212"/>
      <c r="M79" s="95"/>
    </row>
    <row r="80" spans="1:13" ht="54" customHeight="1" x14ac:dyDescent="0.25">
      <c r="A80" s="196"/>
      <c r="B80" s="199"/>
      <c r="C80" s="202"/>
      <c r="D80" s="94"/>
      <c r="E80" s="94"/>
      <c r="F80" s="94"/>
      <c r="G80" s="209"/>
      <c r="H80" s="210"/>
      <c r="I80" s="210"/>
      <c r="J80" s="209"/>
      <c r="K80" s="210"/>
      <c r="L80" s="212"/>
      <c r="M80" s="95"/>
    </row>
    <row r="81" spans="1:13" ht="54" customHeight="1" x14ac:dyDescent="0.25">
      <c r="A81" s="196"/>
      <c r="B81" s="199"/>
      <c r="C81" s="202"/>
      <c r="D81" s="94"/>
      <c r="E81" s="94"/>
      <c r="F81" s="94"/>
      <c r="G81" s="209"/>
      <c r="H81" s="210"/>
      <c r="I81" s="210"/>
      <c r="J81" s="209"/>
      <c r="K81" s="210"/>
      <c r="L81" s="212"/>
      <c r="M81" s="95"/>
    </row>
    <row r="82" spans="1:13" ht="54" customHeight="1" x14ac:dyDescent="0.25">
      <c r="A82" s="196"/>
      <c r="B82" s="199"/>
      <c r="C82" s="202"/>
      <c r="D82" s="96" t="s">
        <v>23</v>
      </c>
      <c r="E82" s="96" t="s">
        <v>23</v>
      </c>
      <c r="F82" s="96" t="s">
        <v>23</v>
      </c>
      <c r="G82" s="209"/>
      <c r="H82" s="210"/>
      <c r="I82" s="210"/>
      <c r="J82" s="209"/>
      <c r="K82" s="210"/>
      <c r="L82" s="212"/>
      <c r="M82" s="95"/>
    </row>
    <row r="83" spans="1:13" ht="54" customHeight="1" thickBot="1" x14ac:dyDescent="0.3">
      <c r="A83" s="197"/>
      <c r="B83" s="200"/>
      <c r="C83" s="203"/>
      <c r="D83" s="97" t="s">
        <v>23</v>
      </c>
      <c r="E83" s="97" t="s">
        <v>23</v>
      </c>
      <c r="F83" s="97" t="s">
        <v>23</v>
      </c>
      <c r="G83" s="220"/>
      <c r="H83" s="221"/>
      <c r="I83" s="221"/>
      <c r="J83" s="220"/>
      <c r="K83" s="221"/>
      <c r="L83" s="232"/>
      <c r="M83" s="98"/>
    </row>
    <row r="84" spans="1:13" x14ac:dyDescent="0.25">
      <c r="A84" s="9" t="s">
        <v>24</v>
      </c>
      <c r="B84" s="13"/>
      <c r="C84" s="18"/>
      <c r="D84" s="1"/>
      <c r="E84" s="1"/>
      <c r="F84" s="26" t="s">
        <v>69</v>
      </c>
      <c r="G84" s="223">
        <f>SUM(G77:I83)</f>
        <v>0</v>
      </c>
      <c r="H84" s="224"/>
      <c r="I84" s="224"/>
      <c r="J84" s="223">
        <f>SUM(J77:L83)</f>
        <v>0</v>
      </c>
      <c r="K84" s="224"/>
      <c r="L84" s="225"/>
    </row>
    <row r="85" spans="1:13" ht="15.75" thickBot="1" x14ac:dyDescent="0.3">
      <c r="A85" s="9" t="s">
        <v>26</v>
      </c>
      <c r="B85" s="13"/>
      <c r="C85" s="18"/>
      <c r="D85" s="1"/>
      <c r="E85" s="1"/>
      <c r="F85" s="27" t="s">
        <v>27</v>
      </c>
      <c r="G85" s="54"/>
      <c r="H85" s="86" t="str">
        <f>IF(COUNT(G77:I83)=0,"",G84/COUNT(G77:I83)*DATA!E6/10)</f>
        <v/>
      </c>
      <c r="I85" s="86"/>
      <c r="J85" s="85"/>
      <c r="K85" s="86" t="str">
        <f>IF(COUNT(J77:L83)=0,"",J84/COUNT(J77:L83)*DATA!E6/10)</f>
        <v/>
      </c>
      <c r="L85" s="55"/>
    </row>
    <row r="86" spans="1:13" x14ac:dyDescent="0.25">
      <c r="A86" s="9" t="s">
        <v>845</v>
      </c>
      <c r="B86" s="13"/>
      <c r="C86" s="14"/>
      <c r="D86" s="13"/>
      <c r="E86" s="13"/>
      <c r="F86" s="15"/>
      <c r="G86" s="16"/>
      <c r="H86" s="16"/>
      <c r="I86" s="16"/>
      <c r="J86" s="16"/>
      <c r="K86" s="16"/>
      <c r="L86" s="16"/>
    </row>
    <row r="87" spans="1:13" x14ac:dyDescent="0.25">
      <c r="A87" s="8"/>
      <c r="B87" s="13"/>
      <c r="C87" s="14"/>
      <c r="D87" s="13"/>
      <c r="E87" s="13"/>
      <c r="F87" s="15"/>
      <c r="G87" s="16"/>
      <c r="H87" s="16"/>
      <c r="I87" s="16"/>
      <c r="J87" s="16"/>
      <c r="K87" s="16"/>
      <c r="L87" s="16"/>
    </row>
  </sheetData>
  <sheetProtection password="FC50" sheet="1" objects="1" scenarios="1" formatCells="0" formatColumns="0" formatRows="0" insertColumns="0" insertRows="0" deleteColumns="0" deleteRows="0"/>
  <mergeCells count="127">
    <mergeCell ref="G84:I84"/>
    <mergeCell ref="J84:L84"/>
    <mergeCell ref="G41:I41"/>
    <mergeCell ref="J41:L41"/>
    <mergeCell ref="A41:A47"/>
    <mergeCell ref="B41:B47"/>
    <mergeCell ref="G81:I81"/>
    <mergeCell ref="J81:L81"/>
    <mergeCell ref="G82:I82"/>
    <mergeCell ref="J82:L82"/>
    <mergeCell ref="G83:I83"/>
    <mergeCell ref="J83:L83"/>
    <mergeCell ref="G78:I78"/>
    <mergeCell ref="J78:L78"/>
    <mergeCell ref="G79:I79"/>
    <mergeCell ref="J79:L79"/>
    <mergeCell ref="G80:I80"/>
    <mergeCell ref="J80:L80"/>
    <mergeCell ref="G75:L75"/>
    <mergeCell ref="G76:I76"/>
    <mergeCell ref="J76:L76"/>
    <mergeCell ref="G77:I77"/>
    <mergeCell ref="J77:L77"/>
    <mergeCell ref="G64:I64"/>
    <mergeCell ref="G30:I30"/>
    <mergeCell ref="J30:L30"/>
    <mergeCell ref="G39:L39"/>
    <mergeCell ref="G40:I40"/>
    <mergeCell ref="J40:L40"/>
    <mergeCell ref="J64:L64"/>
    <mergeCell ref="G65:I65"/>
    <mergeCell ref="J65:L65"/>
    <mergeCell ref="G66:I66"/>
    <mergeCell ref="J66:L66"/>
    <mergeCell ref="G48:I48"/>
    <mergeCell ref="J48:L48"/>
    <mergeCell ref="G57:L57"/>
    <mergeCell ref="G58:I58"/>
    <mergeCell ref="J58:L58"/>
    <mergeCell ref="G27:I27"/>
    <mergeCell ref="J27:L27"/>
    <mergeCell ref="G28:I28"/>
    <mergeCell ref="J28:L28"/>
    <mergeCell ref="G29:I29"/>
    <mergeCell ref="J29:L29"/>
    <mergeCell ref="G24:I24"/>
    <mergeCell ref="J24:L24"/>
    <mergeCell ref="G25:I25"/>
    <mergeCell ref="J25:L25"/>
    <mergeCell ref="G26:I26"/>
    <mergeCell ref="J26:L26"/>
    <mergeCell ref="G21:L21"/>
    <mergeCell ref="G22:I22"/>
    <mergeCell ref="J22:L22"/>
    <mergeCell ref="G23:I23"/>
    <mergeCell ref="J23:L23"/>
    <mergeCell ref="G10:I10"/>
    <mergeCell ref="J10:L10"/>
    <mergeCell ref="G14:I14"/>
    <mergeCell ref="J14:L14"/>
    <mergeCell ref="G11:I11"/>
    <mergeCell ref="J11:L11"/>
    <mergeCell ref="G12:I12"/>
    <mergeCell ref="J12:L12"/>
    <mergeCell ref="G13:I13"/>
    <mergeCell ref="J13:L13"/>
    <mergeCell ref="D39:F39"/>
    <mergeCell ref="M39:M40"/>
    <mergeCell ref="C41:C47"/>
    <mergeCell ref="G42:I42"/>
    <mergeCell ref="J42:L42"/>
    <mergeCell ref="G43:I43"/>
    <mergeCell ref="J43:L43"/>
    <mergeCell ref="G44:I44"/>
    <mergeCell ref="J44:L44"/>
    <mergeCell ref="G45:I45"/>
    <mergeCell ref="J45:L45"/>
    <mergeCell ref="G46:I46"/>
    <mergeCell ref="J46:L46"/>
    <mergeCell ref="G47:I47"/>
    <mergeCell ref="J47:L47"/>
    <mergeCell ref="A23:A29"/>
    <mergeCell ref="B23:B29"/>
    <mergeCell ref="C23:C29"/>
    <mergeCell ref="C21:C22"/>
    <mergeCell ref="C39:C40"/>
    <mergeCell ref="D21:F21"/>
    <mergeCell ref="A2:M2"/>
    <mergeCell ref="M5:M6"/>
    <mergeCell ref="A3:M3"/>
    <mergeCell ref="A7:A13"/>
    <mergeCell ref="B7:B13"/>
    <mergeCell ref="C5:C6"/>
    <mergeCell ref="C7:C13"/>
    <mergeCell ref="D5:F5"/>
    <mergeCell ref="M21:M22"/>
    <mergeCell ref="G5:L5"/>
    <mergeCell ref="G6:I6"/>
    <mergeCell ref="J6:L6"/>
    <mergeCell ref="G7:I7"/>
    <mergeCell ref="J7:L7"/>
    <mergeCell ref="G8:I8"/>
    <mergeCell ref="J8:L8"/>
    <mergeCell ref="G9:I9"/>
    <mergeCell ref="J9:L9"/>
    <mergeCell ref="A77:A83"/>
    <mergeCell ref="B77:B83"/>
    <mergeCell ref="C77:C83"/>
    <mergeCell ref="C75:C76"/>
    <mergeCell ref="D75:F75"/>
    <mergeCell ref="C57:C58"/>
    <mergeCell ref="D57:F57"/>
    <mergeCell ref="M57:M58"/>
    <mergeCell ref="M75:M76"/>
    <mergeCell ref="A59:A65"/>
    <mergeCell ref="B59:B65"/>
    <mergeCell ref="C59:C65"/>
    <mergeCell ref="G59:I59"/>
    <mergeCell ref="J59:L59"/>
    <mergeCell ref="G60:I60"/>
    <mergeCell ref="J60:L60"/>
    <mergeCell ref="G61:I61"/>
    <mergeCell ref="J61:L61"/>
    <mergeCell ref="G62:I62"/>
    <mergeCell ref="J62:L62"/>
    <mergeCell ref="G63:I63"/>
    <mergeCell ref="J63:L63"/>
  </mergeCells>
  <pageMargins left="0.11811023622047245" right="0.11811023622047245" top="0.31496062992125984" bottom="0.31496062992125984"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xWindow="703" yWindow="723" count="78">
        <x14:dataValidation type="list" showInputMessage="1" showErrorMessage="1" prompt="Select the degree of project relevance to this subdimension.">
          <x14:formula1>
            <xm:f>LIST!$C$4:$C$14</xm:f>
          </x14:formula1>
          <xm:sqref>C7:C13 C23:C29 C59:C65 C77:C83 C41:C47</xm:sqref>
        </x14:dataValidation>
        <x14:dataValidation type="list" allowBlank="1" showInputMessage="1" showErrorMessage="1" prompt="Select Indicator 5 based on which you evaluate outputs in this subdimension.">
          <x14:formula1>
            <xm:f>LIST!$D$4:$D$13</xm:f>
          </x14:formula1>
          <xm:sqref>D11</xm:sqref>
        </x14:dataValidation>
        <x14:dataValidation type="list" allowBlank="1" showInputMessage="1" showErrorMessage="1" prompt="Select Indicator 1 based on which you evaluate outputs in this subdimension.">
          <x14:formula1>
            <xm:f>LIST!$D$4:$D$13</xm:f>
          </x14:formula1>
          <xm:sqref>D7</xm:sqref>
        </x14:dataValidation>
        <x14:dataValidation type="list" allowBlank="1" showInputMessage="1" showErrorMessage="1" prompt="Select Indicator 2 based on which you evaluate outputs in this subdimension.">
          <x14:formula1>
            <xm:f>LIST!$D$4:$D$13</xm:f>
          </x14:formula1>
          <xm:sqref>D8</xm:sqref>
        </x14:dataValidation>
        <x14:dataValidation type="list" allowBlank="1" showInputMessage="1" showErrorMessage="1" prompt="Select Indicator 3 based on which you evaluate outputs in this subdimension.">
          <x14:formula1>
            <xm:f>LIST!$D$4:$D$13</xm:f>
          </x14:formula1>
          <xm:sqref>D9</xm:sqref>
        </x14:dataValidation>
        <x14:dataValidation type="list" allowBlank="1" showInputMessage="1" showErrorMessage="1" prompt="Select Indicator 4 based on which you evaluate outputs in this subdimension.">
          <x14:formula1>
            <xm:f>LIST!$D$4:$D$13</xm:f>
          </x14:formula1>
          <xm:sqref>D10</xm:sqref>
        </x14:dataValidation>
        <x14:dataValidation type="list" allowBlank="1" showInputMessage="1" showErrorMessage="1" prompt="Select Indicator 1 based on which you evaluate outcomes in this subdimension.">
          <x14:formula1>
            <xm:f>LIST!$E$4:$E$14</xm:f>
          </x14:formula1>
          <xm:sqref>E7</xm:sqref>
        </x14:dataValidation>
        <x14:dataValidation type="list" allowBlank="1" showInputMessage="1" showErrorMessage="1" prompt="Select Indicator 2 based on which you evaluate outcomes in this subdimension.">
          <x14:formula1>
            <xm:f>LIST!$E$4:$E$14</xm:f>
          </x14:formula1>
          <xm:sqref>E8</xm:sqref>
        </x14:dataValidation>
        <x14:dataValidation type="list" allowBlank="1" showInputMessage="1" showErrorMessage="1" prompt="Select Indicator 3 based on which you evaluate outcomes in this subdimension.">
          <x14:formula1>
            <xm:f>LIST!$E$4:$E$14</xm:f>
          </x14:formula1>
          <xm:sqref>E9</xm:sqref>
        </x14:dataValidation>
        <x14:dataValidation type="list" allowBlank="1" showInputMessage="1" showErrorMessage="1" prompt="Select Indicator 4 based on which you evaluate outcomes in this subdimension.">
          <x14:formula1>
            <xm:f>LIST!$E$4:$E$14</xm:f>
          </x14:formula1>
          <xm:sqref>E10</xm:sqref>
        </x14:dataValidation>
        <x14:dataValidation type="list" allowBlank="1" showInputMessage="1" showErrorMessage="1" prompt="Select Indicator 5 based on which you evaluate outcomes in this subdimension.">
          <x14:formula1>
            <xm:f>LIST!$E$4:$E$14</xm:f>
          </x14:formula1>
          <xm:sqref>E11</xm:sqref>
        </x14:dataValidation>
        <x14:dataValidation type="list" allowBlank="1" showInputMessage="1" showErrorMessage="1" prompt="Select Indicator 1 based on which you evaluate outcomes in this subdimension.">
          <x14:formula1>
            <xm:f>LIST!$F$4:$F$9</xm:f>
          </x14:formula1>
          <xm:sqref>F7</xm:sqref>
        </x14:dataValidation>
        <x14:dataValidation type="list" allowBlank="1" showInputMessage="1" showErrorMessage="1" prompt="Select Indicator 2 based on which you evaluate outcomes in this subdimension.">
          <x14:formula1>
            <xm:f>LIST!$F$4:$F$9</xm:f>
          </x14:formula1>
          <xm:sqref>F8</xm:sqref>
        </x14:dataValidation>
        <x14:dataValidation type="list" allowBlank="1" showInputMessage="1" showErrorMessage="1" prompt="Select Indicator 3 based on which you evaluate outcomes in this subdimension.">
          <x14:formula1>
            <xm:f>LIST!$F$4:$F$9</xm:f>
          </x14:formula1>
          <xm:sqref>F9</xm:sqref>
        </x14:dataValidation>
        <x14:dataValidation type="list" allowBlank="1" showInputMessage="1" showErrorMessage="1" prompt="Select Indicator 4 based on which you evaluate outcomes in this subdimension.">
          <x14:formula1>
            <xm:f>LIST!$F$4:$F$9</xm:f>
          </x14:formula1>
          <xm:sqref>F10</xm:sqref>
        </x14:dataValidation>
        <x14:dataValidation type="list" allowBlank="1" showInputMessage="1" showErrorMessage="1" prompt="Select Indicator 5 based on which you evaluate outcomes in this subdimension.">
          <x14:formula1>
            <xm:f>LIST!$F$4:$F$9</xm:f>
          </x14:formula1>
          <xm:sqref>F11</xm:sqref>
        </x14:dataValidation>
        <x14:dataValidation type="list" allowBlank="1" showInputMessage="1" showErrorMessage="1" prompt="Select Indicator 1 based on which you evaluate outputs in this subdimension.">
          <x14:formula1>
            <xm:f>LIST!$D$19:$D$32</xm:f>
          </x14:formula1>
          <xm:sqref>D23</xm:sqref>
        </x14:dataValidation>
        <x14:dataValidation type="list" allowBlank="1" showInputMessage="1" showErrorMessage="1" prompt="Select Indicator 2 based on which you evaluate outputs in this subdimension.">
          <x14:formula1>
            <xm:f>LIST!$D$19:$D$32</xm:f>
          </x14:formula1>
          <xm:sqref>D24</xm:sqref>
        </x14:dataValidation>
        <x14:dataValidation type="list" allowBlank="1" showInputMessage="1" showErrorMessage="1" prompt="Select Indicator 3 based on which you evaluate outputs in this subdimension.">
          <x14:formula1>
            <xm:f>LIST!$D$19:$D$32</xm:f>
          </x14:formula1>
          <xm:sqref>D25</xm:sqref>
        </x14:dataValidation>
        <x14:dataValidation type="list" allowBlank="1" showInputMessage="1" showErrorMessage="1" prompt="Select Indicator 4 based on which you evaluate outputs in this subdimension.">
          <x14:formula1>
            <xm:f>LIST!$D$19:$D$32</xm:f>
          </x14:formula1>
          <xm:sqref>D26</xm:sqref>
        </x14:dataValidation>
        <x14:dataValidation type="list" allowBlank="1" showInputMessage="1" showErrorMessage="1" prompt="Select Indicator 5 based on which you evaluate outputs in this subdimension.">
          <x14:formula1>
            <xm:f>LIST!$D$19:$D$32</xm:f>
          </x14:formula1>
          <xm:sqref>D27</xm:sqref>
        </x14:dataValidation>
        <x14:dataValidation type="list" allowBlank="1" showInputMessage="1" showErrorMessage="1" prompt="Select Indicator 1 based on which you evaluate outcomes in this subdimension.">
          <x14:formula1>
            <xm:f>LIST!$E$19:$E$34</xm:f>
          </x14:formula1>
          <xm:sqref>E23</xm:sqref>
        </x14:dataValidation>
        <x14:dataValidation type="list" allowBlank="1" showInputMessage="1" showErrorMessage="1" prompt="Select Indicator 2 based on which you evaluate outcomes in this subdimension.">
          <x14:formula1>
            <xm:f>LIST!$E$19:$E$34</xm:f>
          </x14:formula1>
          <xm:sqref>E24</xm:sqref>
        </x14:dataValidation>
        <x14:dataValidation type="list" allowBlank="1" showInputMessage="1" showErrorMessage="1" prompt="Select Indicator 3 based on which you evaluate outcomes in this subdimension.">
          <x14:formula1>
            <xm:f>LIST!$E$19:$E$34</xm:f>
          </x14:formula1>
          <xm:sqref>E25</xm:sqref>
        </x14:dataValidation>
        <x14:dataValidation type="list" allowBlank="1" showInputMessage="1" showErrorMessage="1" prompt="Select Indicator 4 based on which you evaluate outcomes in this subdimension.">
          <x14:formula1>
            <xm:f>LIST!$E$19:$E$34</xm:f>
          </x14:formula1>
          <xm:sqref>E26</xm:sqref>
        </x14:dataValidation>
        <x14:dataValidation type="list" allowBlank="1" showInputMessage="1" showErrorMessage="1" prompt="Select Indicator 5 based on which you evaluate outcomes in this subdimension.">
          <x14:formula1>
            <xm:f>LIST!$E$19:$E$34</xm:f>
          </x14:formula1>
          <xm:sqref>E27</xm:sqref>
        </x14:dataValidation>
        <x14:dataValidation type="list" allowBlank="1" showInputMessage="1" showErrorMessage="1" prompt="Select Indicator 1 based on which you evaluate outcomes in this subdimension.">
          <x14:formula1>
            <xm:f>LIST!$F$19:$F$34</xm:f>
          </x14:formula1>
          <xm:sqref>F23</xm:sqref>
        </x14:dataValidation>
        <x14:dataValidation type="list" allowBlank="1" showInputMessage="1" showErrorMessage="1" prompt="Select Indicator 2 based on which you evaluate outcomes in this subdimension.">
          <x14:formula1>
            <xm:f>LIST!$F$19:$F$34</xm:f>
          </x14:formula1>
          <xm:sqref>F24</xm:sqref>
        </x14:dataValidation>
        <x14:dataValidation type="list" allowBlank="1" showInputMessage="1" showErrorMessage="1" prompt="Select Indicator 3 based on which you evaluate outcomes in this subdimension.">
          <x14:formula1>
            <xm:f>LIST!$F$19:$F$34</xm:f>
          </x14:formula1>
          <xm:sqref>F25</xm:sqref>
        </x14:dataValidation>
        <x14:dataValidation type="list" allowBlank="1" showInputMessage="1" showErrorMessage="1" prompt="Select Indicator 4 based on which you evaluate outcomes in this subdimension.">
          <x14:formula1>
            <xm:f>LIST!$F$19:$F$34</xm:f>
          </x14:formula1>
          <xm:sqref>F26</xm:sqref>
        </x14:dataValidation>
        <x14:dataValidation type="list" allowBlank="1" showInputMessage="1" showErrorMessage="1" prompt="Select Indicator 5 based on which you evaluate outcomes in this subdimension.">
          <x14:formula1>
            <xm:f>LIST!$F$19:$F$34</xm:f>
          </x14:formula1>
          <xm:sqref>F27</xm:sqref>
        </x14:dataValidation>
        <x14:dataValidation type="list" allowBlank="1" showInputMessage="1" showErrorMessage="1" prompt="Select Indicator 2 based on which you evaluate outputs in this subdimension.">
          <x14:formula1>
            <xm:f>LIST!$D$42:$D$46</xm:f>
          </x14:formula1>
          <xm:sqref>D42</xm:sqref>
        </x14:dataValidation>
        <x14:dataValidation type="list" allowBlank="1" showInputMessage="1" showErrorMessage="1" prompt="Select Indicator 3 based on which you evaluate outputs in this subdimension.">
          <x14:formula1>
            <xm:f>LIST!$D$42:$D$46</xm:f>
          </x14:formula1>
          <xm:sqref>D43</xm:sqref>
        </x14:dataValidation>
        <x14:dataValidation type="list" allowBlank="1" showInputMessage="1" showErrorMessage="1" prompt="Select Indicator 4 based on which you evaluate outputs in this subdimension.">
          <x14:formula1>
            <xm:f>LIST!$D$42:$D$46</xm:f>
          </x14:formula1>
          <xm:sqref>D44</xm:sqref>
        </x14:dataValidation>
        <x14:dataValidation type="list" allowBlank="1" showInputMessage="1" showErrorMessage="1" prompt="Select Indicator 5 based on which you evaluate outputs in this subdimension.">
          <x14:formula1>
            <xm:f>LIST!$D$42:$D$46</xm:f>
          </x14:formula1>
          <xm:sqref>D45</xm:sqref>
        </x14:dataValidation>
        <x14:dataValidation type="list" allowBlank="1" showInputMessage="1" showErrorMessage="1" prompt="Select Indicator 2 based on which you evaluate outcomes in this subdimension.">
          <x14:formula1>
            <xm:f>LIST!$E$42:$E$48</xm:f>
          </x14:formula1>
          <xm:sqref>E42</xm:sqref>
        </x14:dataValidation>
        <x14:dataValidation type="list" allowBlank="1" showInputMessage="1" showErrorMessage="1" prompt="Select Indicator 3 based on which you evaluate outcomes in this subdimension.">
          <x14:formula1>
            <xm:f>LIST!$E$42:$E$48</xm:f>
          </x14:formula1>
          <xm:sqref>E43</xm:sqref>
        </x14:dataValidation>
        <x14:dataValidation type="list" allowBlank="1" showInputMessage="1" showErrorMessage="1" prompt="Select Indicator 4 based on which you evaluate outcomes in this subdimension.">
          <x14:formula1>
            <xm:f>LIST!$E$42:$E$48</xm:f>
          </x14:formula1>
          <xm:sqref>E44</xm:sqref>
        </x14:dataValidation>
        <x14:dataValidation type="list" allowBlank="1" showInputMessage="1" showErrorMessage="1" prompt="Select Indicator 5 based on which you evaluate outcomes in this subdimension.">
          <x14:formula1>
            <xm:f>LIST!$E$42:$E$48</xm:f>
          </x14:formula1>
          <xm:sqref>E45</xm:sqref>
        </x14:dataValidation>
        <x14:dataValidation type="list" allowBlank="1" showInputMessage="1" showErrorMessage="1" prompt="Select Indicator 2 based on which you evaluate outcomes in this subdimension.">
          <x14:formula1>
            <xm:f>LIST!$F$42:$F$47</xm:f>
          </x14:formula1>
          <xm:sqref>F42</xm:sqref>
        </x14:dataValidation>
        <x14:dataValidation type="list" allowBlank="1" showInputMessage="1" showErrorMessage="1" prompt="Select Indicator 3 based on which you evaluate outcomes in this subdimension.">
          <x14:formula1>
            <xm:f>LIST!$F$42:$F$47</xm:f>
          </x14:formula1>
          <xm:sqref>F43</xm:sqref>
        </x14:dataValidation>
        <x14:dataValidation type="list" allowBlank="1" showInputMessage="1" showErrorMessage="1" prompt="Select Indicator 4 based on which you evaluate outcomes in this subdimension.">
          <x14:formula1>
            <xm:f>LIST!$F$42:$F$47</xm:f>
          </x14:formula1>
          <xm:sqref>F44</xm:sqref>
        </x14:dataValidation>
        <x14:dataValidation type="list" allowBlank="1" showInputMessage="1" showErrorMessage="1" prompt="Select Indicator 5 based on which you evaluate outcomes in this subdimension.">
          <x14:formula1>
            <xm:f>LIST!$F$42:$F$47</xm:f>
          </x14:formula1>
          <xm:sqref>F45</xm:sqref>
        </x14:dataValidation>
        <x14:dataValidation type="list" allowBlank="1" showInputMessage="1" showErrorMessage="1" prompt="Select Indicator 1 based on which you evaluate outputs in this subdimension.">
          <x14:formula1>
            <xm:f>LIST!$D$52:$D$55</xm:f>
          </x14:formula1>
          <xm:sqref>D59</xm:sqref>
        </x14:dataValidation>
        <x14:dataValidation type="list" allowBlank="1" showInputMessage="1" showErrorMessage="1" prompt="Select Indicator 2 based on which you evaluate outputs in this subdimension.">
          <x14:formula1>
            <xm:f>LIST!$D$52:$D$55</xm:f>
          </x14:formula1>
          <xm:sqref>D60</xm:sqref>
        </x14:dataValidation>
        <x14:dataValidation type="list" allowBlank="1" showInputMessage="1" showErrorMessage="1" prompt="Select Indicator 3 based on which you evaluate outputs in this subdimension.">
          <x14:formula1>
            <xm:f>LIST!$D$52:$D$55</xm:f>
          </x14:formula1>
          <xm:sqref>D61</xm:sqref>
        </x14:dataValidation>
        <x14:dataValidation type="list" allowBlank="1" showInputMessage="1" showErrorMessage="1" prompt="Select Indicator 4 based on which you evaluate outputs in this subdimension.">
          <x14:formula1>
            <xm:f>LIST!$D$52:$D$55</xm:f>
          </x14:formula1>
          <xm:sqref>D62</xm:sqref>
        </x14:dataValidation>
        <x14:dataValidation type="list" allowBlank="1" showInputMessage="1" showErrorMessage="1" prompt="Select Indicator 5 based on which you evaluate outputs in this subdimension.">
          <x14:formula1>
            <xm:f>LIST!$D$52:$D$55</xm:f>
          </x14:formula1>
          <xm:sqref>D63</xm:sqref>
        </x14:dataValidation>
        <x14:dataValidation type="list" allowBlank="1" showInputMessage="1" showErrorMessage="1" prompt="Select Indicator 1 based on which you evaluate outcomes in this subdimension.">
          <x14:formula1>
            <xm:f>LIST!$E$52:$E$56</xm:f>
          </x14:formula1>
          <xm:sqref>E59</xm:sqref>
        </x14:dataValidation>
        <x14:dataValidation type="list" allowBlank="1" showInputMessage="1" showErrorMessage="1" prompt="Select Indicator 2 based on which you evaluate outcomes in this subdimension.">
          <x14:formula1>
            <xm:f>LIST!$E$52:$E$56</xm:f>
          </x14:formula1>
          <xm:sqref>E60</xm:sqref>
        </x14:dataValidation>
        <x14:dataValidation type="list" allowBlank="1" showInputMessage="1" showErrorMessage="1" prompt="Select Indicator 3 based on which you evaluate outcomes in this subdimension.">
          <x14:formula1>
            <xm:f>LIST!$E$52:$E$56</xm:f>
          </x14:formula1>
          <xm:sqref>E61</xm:sqref>
        </x14:dataValidation>
        <x14:dataValidation type="list" allowBlank="1" showInputMessage="1" showErrorMessage="1" prompt="Select Indicator 4 based on which you evaluate outcomes in this subdimension.">
          <x14:formula1>
            <xm:f>LIST!$E$52:$E$56</xm:f>
          </x14:formula1>
          <xm:sqref>E62</xm:sqref>
        </x14:dataValidation>
        <x14:dataValidation type="list" allowBlank="1" showInputMessage="1" showErrorMessage="1" prompt="Select Indicator 5 based on which you evaluate outcomes in this subdimension.">
          <x14:formula1>
            <xm:f>LIST!$E$52:$E$56</xm:f>
          </x14:formula1>
          <xm:sqref>E63</xm:sqref>
        </x14:dataValidation>
        <x14:dataValidation type="list" allowBlank="1" showInputMessage="1" showErrorMessage="1" prompt="Select Indicator 1 based on which you evaluate outcomes in this subdimension.">
          <x14:formula1>
            <xm:f>LIST!$F$52:$F$53</xm:f>
          </x14:formula1>
          <xm:sqref>F59</xm:sqref>
        </x14:dataValidation>
        <x14:dataValidation type="list" allowBlank="1" showInputMessage="1" showErrorMessage="1" prompt="Select Indicator 2 based on which you evaluate outcomes in this subdimension.">
          <x14:formula1>
            <xm:f>LIST!$F$52:$F$53</xm:f>
          </x14:formula1>
          <xm:sqref>F60</xm:sqref>
        </x14:dataValidation>
        <x14:dataValidation type="list" allowBlank="1" showInputMessage="1" showErrorMessage="1" prompt="Select Indicator 3 based on which you evaluate outcomes in this subdimension.">
          <x14:formula1>
            <xm:f>LIST!$F$52:$F$53</xm:f>
          </x14:formula1>
          <xm:sqref>F61</xm:sqref>
        </x14:dataValidation>
        <x14:dataValidation type="list" allowBlank="1" showInputMessage="1" showErrorMessage="1" prompt="Select Indicator 1 based on which you evaluate outputs in this subdimension.">
          <x14:formula1>
            <xm:f>LIST!$D$60:$D$64</xm:f>
          </x14:formula1>
          <xm:sqref>D77</xm:sqref>
        </x14:dataValidation>
        <x14:dataValidation type="list" allowBlank="1" showInputMessage="1" showErrorMessage="1" prompt="Select Indicator 2 based on which you evaluate outputs in this subdimension.">
          <x14:formula1>
            <xm:f>LIST!$D$60:$D$64</xm:f>
          </x14:formula1>
          <xm:sqref>D78</xm:sqref>
        </x14:dataValidation>
        <x14:dataValidation type="list" allowBlank="1" showInputMessage="1" showErrorMessage="1" prompt="Select Indicator 3 based on which you evaluate outputs in this subdimension.">
          <x14:formula1>
            <xm:f>LIST!$D$60:$D$64</xm:f>
          </x14:formula1>
          <xm:sqref>D79</xm:sqref>
        </x14:dataValidation>
        <x14:dataValidation type="list" allowBlank="1" showInputMessage="1" showErrorMessage="1" prompt="Select Indicator 4 based on which you evaluate outputs in this subdimension.">
          <x14:formula1>
            <xm:f>LIST!$D$60:$D$64</xm:f>
          </x14:formula1>
          <xm:sqref>D80</xm:sqref>
        </x14:dataValidation>
        <x14:dataValidation type="list" allowBlank="1" showInputMessage="1" showErrorMessage="1" prompt="Select Indicator 5 based on which you evaluate outputs in this subdimension.">
          <x14:formula1>
            <xm:f>LIST!$D$60:$D$64</xm:f>
          </x14:formula1>
          <xm:sqref>D81</xm:sqref>
        </x14:dataValidation>
        <x14:dataValidation type="list" allowBlank="1" showInputMessage="1" showErrorMessage="1" prompt="Select Indicator 1 based on which you evaluate outcomes in this subdimension.">
          <x14:formula1>
            <xm:f>LIST!$E$60:$E$65</xm:f>
          </x14:formula1>
          <xm:sqref>E77</xm:sqref>
        </x14:dataValidation>
        <x14:dataValidation type="list" allowBlank="1" showInputMessage="1" showErrorMessage="1" prompt="Select Indicator 2 based on which you evaluate outcomes in this subdimension.">
          <x14:formula1>
            <xm:f>LIST!$E$60:$E$65</xm:f>
          </x14:formula1>
          <xm:sqref>E78</xm:sqref>
        </x14:dataValidation>
        <x14:dataValidation type="list" allowBlank="1" showInputMessage="1" showErrorMessage="1" prompt="Select Indicator 3 based on which you evaluate outcomes in this subdimension.">
          <x14:formula1>
            <xm:f>LIST!$E$60:$E$65</xm:f>
          </x14:formula1>
          <xm:sqref>E79</xm:sqref>
        </x14:dataValidation>
        <x14:dataValidation type="list" allowBlank="1" showInputMessage="1" showErrorMessage="1" prompt="Select Indicator 4 based on which you evaluate outcomes in this subdimension.">
          <x14:formula1>
            <xm:f>LIST!$E$60:$E$65</xm:f>
          </x14:formula1>
          <xm:sqref>E80</xm:sqref>
        </x14:dataValidation>
        <x14:dataValidation type="list" allowBlank="1" showInputMessage="1" showErrorMessage="1" prompt="Select Indicator 5 based on which you evaluate outcomes in this subdimension.">
          <x14:formula1>
            <xm:f>LIST!$E$60:$E$65</xm:f>
          </x14:formula1>
          <xm:sqref>E81</xm:sqref>
        </x14:dataValidation>
        <x14:dataValidation type="list" allowBlank="1" showInputMessage="1" showErrorMessage="1" prompt="Select Indicator 1 based on which you evaluate outcomes in this subdimension.">
          <x14:formula1>
            <xm:f>LIST!$F$60:$F$66</xm:f>
          </x14:formula1>
          <xm:sqref>F77</xm:sqref>
        </x14:dataValidation>
        <x14:dataValidation type="list" allowBlank="1" showInputMessage="1" showErrorMessage="1" prompt="Select Indicator 2 based on which you evaluate outcomes in this subdimension.">
          <x14:formula1>
            <xm:f>LIST!$F$60:$F$66</xm:f>
          </x14:formula1>
          <xm:sqref>F78</xm:sqref>
        </x14:dataValidation>
        <x14:dataValidation type="list" allowBlank="1" showInputMessage="1" showErrorMessage="1" prompt="Select Indicator 3 based on which you evaluate outcomes in this subdimension.">
          <x14:formula1>
            <xm:f>LIST!$F$60:$F$66</xm:f>
          </x14:formula1>
          <xm:sqref>F79</xm:sqref>
        </x14:dataValidation>
        <x14:dataValidation type="list" allowBlank="1" showInputMessage="1" showErrorMessage="1" prompt="Select Indicator 4 based on which you evaluate outcomes in this subdimension.">
          <x14:formula1>
            <xm:f>LIST!$F$60:$F$66</xm:f>
          </x14:formula1>
          <xm:sqref>F80</xm:sqref>
        </x14:dataValidation>
        <x14:dataValidation type="list" allowBlank="1" showInputMessage="1" showErrorMessage="1" prompt="Select Indicator 5 based on which you evaluate outcomes in this subdimension.">
          <x14:formula1>
            <xm:f>LIST!$F$60:$F$66</xm:f>
          </x14:formula1>
          <xm:sqref>F81</xm:sqref>
        </x14:dataValidation>
        <x14:dataValidation type="list" allowBlank="1" showInputMessage="1" showErrorMessage="1" prompt="Select Indicator 4 based on which you evaluate outcomes in this subdimension.">
          <x14:formula1>
            <xm:f>LIST!$F$52:$F$53</xm:f>
          </x14:formula1>
          <xm:sqref>F62</xm:sqref>
        </x14:dataValidation>
        <x14:dataValidation type="list" allowBlank="1" showInputMessage="1" showErrorMessage="1" prompt="Select Indicator 5 based on which you evaluate outcomes in this subdimension.">
          <x14:formula1>
            <xm:f>LIST!$F$52:$F$53</xm:f>
          </x14:formula1>
          <xm:sqref>F63</xm:sqref>
        </x14:dataValidation>
        <x14:dataValidation type="list" showInputMessage="1" showErrorMessage="1" prompt="Select a value reflecting the degree of improvement.">
          <x14:formula1>
            <xm:f>LIST!$G$4:$G$9</xm:f>
          </x14:formula1>
          <xm:sqref>G7:I13 G23:I29 G77:I83 G59:I65 G41:I47</xm:sqref>
        </x14:dataValidation>
        <x14:dataValidation type="list" showInputMessage="1" showErrorMessage="1" prompt="Select a value reflecting the degree of deterioration.">
          <x14:formula1>
            <xm:f>LIST!$G$9:$G$14</xm:f>
          </x14:formula1>
          <xm:sqref>J7:L13 J23:L29 J77:L83 J59:L65 J41:L47</xm:sqref>
        </x14:dataValidation>
        <x14:dataValidation type="list" allowBlank="1" showInputMessage="1" showErrorMessage="1" prompt="Select Indicator 1 based on which you evaluate outputs in this subdimension.">
          <x14:formula1>
            <xm:f>LIST!$D$42:$D$46</xm:f>
          </x14:formula1>
          <xm:sqref>D41</xm:sqref>
        </x14:dataValidation>
        <x14:dataValidation type="list" allowBlank="1" showInputMessage="1" showErrorMessage="1" prompt="Select Indicator 1 based on which you evaluate outcomes in this subdimension.">
          <x14:formula1>
            <xm:f>LIST!$E$42:$E$48</xm:f>
          </x14:formula1>
          <xm:sqref>E41</xm:sqref>
        </x14:dataValidation>
        <x14:dataValidation type="list" allowBlank="1" showInputMessage="1" showErrorMessage="1" prompt="Select Indicator 1 based on which you evaluate outcomes in this subdimension.">
          <x14:formula1>
            <xm:f>LIST!$F$42:$F$47</xm:f>
          </x14:formula1>
          <xm:sqref>F41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showWhiteSpace="0" view="pageLayout" zoomScaleNormal="100" zoomScaleSheetLayoutView="100" workbookViewId="0">
      <selection activeCell="D12" sqref="D12"/>
    </sheetView>
  </sheetViews>
  <sheetFormatPr defaultRowHeight="15" x14ac:dyDescent="0.25"/>
  <cols>
    <col min="1" max="1" width="3.5703125" customWidth="1"/>
    <col min="2" max="2" width="5.28515625" customWidth="1"/>
    <col min="3" max="3" width="8.42578125" customWidth="1"/>
    <col min="4" max="6" width="25.85546875" customWidth="1"/>
    <col min="7" max="9" width="4.28515625" customWidth="1"/>
    <col min="10" max="11" width="4.42578125" customWidth="1"/>
    <col min="12" max="12" width="4.140625" customWidth="1"/>
    <col min="13" max="13" width="21" customWidth="1"/>
  </cols>
  <sheetData>
    <row r="1" spans="1:15" ht="24" customHeight="1" x14ac:dyDescent="0.25">
      <c r="A1" s="7" t="s">
        <v>458</v>
      </c>
    </row>
    <row r="2" spans="1:15" s="10" customFormat="1" ht="20.25" customHeight="1" x14ac:dyDescent="0.25">
      <c r="A2" s="213" t="s">
        <v>72</v>
      </c>
      <c r="B2" s="213"/>
      <c r="C2" s="213"/>
      <c r="D2" s="213"/>
      <c r="E2" s="213"/>
      <c r="F2" s="213"/>
      <c r="G2" s="213"/>
      <c r="H2" s="213"/>
      <c r="I2" s="213"/>
      <c r="J2" s="213"/>
      <c r="K2" s="213"/>
      <c r="L2" s="213"/>
      <c r="M2" s="213"/>
    </row>
    <row r="3" spans="1:15" s="12" customFormat="1" ht="13.5" customHeight="1" x14ac:dyDescent="0.25">
      <c r="A3" s="214" t="s">
        <v>9</v>
      </c>
      <c r="B3" s="214"/>
      <c r="C3" s="214"/>
      <c r="D3" s="214"/>
      <c r="E3" s="214"/>
      <c r="F3" s="214"/>
      <c r="G3" s="214"/>
      <c r="H3" s="214"/>
      <c r="I3" s="214"/>
      <c r="J3" s="214"/>
      <c r="K3" s="214"/>
      <c r="L3" s="214"/>
      <c r="M3" s="214"/>
    </row>
    <row r="4" spans="1:15" s="12" customFormat="1" ht="9" customHeight="1" thickBot="1" x14ac:dyDescent="0.3">
      <c r="A4" s="11"/>
    </row>
    <row r="5" spans="1:15" x14ac:dyDescent="0.25">
      <c r="A5" s="13"/>
      <c r="B5" s="13"/>
      <c r="C5" s="204" t="s">
        <v>10</v>
      </c>
      <c r="D5" s="206" t="s">
        <v>11</v>
      </c>
      <c r="E5" s="206"/>
      <c r="F5" s="206"/>
      <c r="G5" s="215" t="s">
        <v>482</v>
      </c>
      <c r="H5" s="216"/>
      <c r="I5" s="216"/>
      <c r="J5" s="216"/>
      <c r="K5" s="216"/>
      <c r="L5" s="217"/>
      <c r="M5" s="207" t="s">
        <v>14</v>
      </c>
    </row>
    <row r="6" spans="1:15" ht="25.5" customHeight="1" thickBot="1" x14ac:dyDescent="0.3">
      <c r="A6" s="13"/>
      <c r="B6" s="13"/>
      <c r="C6" s="205"/>
      <c r="D6" s="25" t="s">
        <v>15</v>
      </c>
      <c r="E6" s="25" t="s">
        <v>95</v>
      </c>
      <c r="F6" s="25" t="s">
        <v>96</v>
      </c>
      <c r="G6" s="218" t="s">
        <v>480</v>
      </c>
      <c r="H6" s="219"/>
      <c r="I6" s="219"/>
      <c r="J6" s="218" t="s">
        <v>481</v>
      </c>
      <c r="K6" s="219"/>
      <c r="L6" s="219"/>
      <c r="M6" s="208"/>
      <c r="O6" s="32"/>
    </row>
    <row r="7" spans="1:15" ht="54" customHeight="1" x14ac:dyDescent="0.25">
      <c r="A7" s="195" t="s">
        <v>73</v>
      </c>
      <c r="B7" s="198" t="s">
        <v>425</v>
      </c>
      <c r="C7" s="201"/>
      <c r="D7" s="94"/>
      <c r="E7" s="94"/>
      <c r="F7" s="94"/>
      <c r="G7" s="209"/>
      <c r="H7" s="210"/>
      <c r="I7" s="211"/>
      <c r="J7" s="210"/>
      <c r="K7" s="210"/>
      <c r="L7" s="212"/>
      <c r="M7" s="95"/>
    </row>
    <row r="8" spans="1:15" ht="54" customHeight="1" x14ac:dyDescent="0.25">
      <c r="A8" s="196"/>
      <c r="B8" s="199"/>
      <c r="C8" s="202"/>
      <c r="D8" s="94"/>
      <c r="E8" s="94"/>
      <c r="F8" s="94"/>
      <c r="G8" s="209"/>
      <c r="H8" s="210"/>
      <c r="I8" s="211"/>
      <c r="J8" s="210"/>
      <c r="K8" s="210"/>
      <c r="L8" s="212"/>
      <c r="M8" s="95"/>
    </row>
    <row r="9" spans="1:15" ht="54" customHeight="1" x14ac:dyDescent="0.25">
      <c r="A9" s="196"/>
      <c r="B9" s="199"/>
      <c r="C9" s="202"/>
      <c r="D9" s="94"/>
      <c r="E9" s="94"/>
      <c r="F9" s="94"/>
      <c r="G9" s="209"/>
      <c r="H9" s="210"/>
      <c r="I9" s="211"/>
      <c r="J9" s="210"/>
      <c r="K9" s="210"/>
      <c r="L9" s="212"/>
      <c r="M9" s="95"/>
    </row>
    <row r="10" spans="1:15" ht="54" customHeight="1" x14ac:dyDescent="0.25">
      <c r="A10" s="196"/>
      <c r="B10" s="199"/>
      <c r="C10" s="202"/>
      <c r="D10" s="94"/>
      <c r="E10" s="94"/>
      <c r="F10" s="94"/>
      <c r="G10" s="209"/>
      <c r="H10" s="210"/>
      <c r="I10" s="211"/>
      <c r="J10" s="210"/>
      <c r="K10" s="210"/>
      <c r="L10" s="212"/>
      <c r="M10" s="95"/>
    </row>
    <row r="11" spans="1:15" ht="54" customHeight="1" x14ac:dyDescent="0.25">
      <c r="A11" s="196"/>
      <c r="B11" s="199"/>
      <c r="C11" s="202"/>
      <c r="D11" s="94"/>
      <c r="E11" s="94"/>
      <c r="F11" s="94"/>
      <c r="G11" s="209"/>
      <c r="H11" s="210"/>
      <c r="I11" s="211"/>
      <c r="J11" s="210"/>
      <c r="K11" s="210"/>
      <c r="L11" s="212"/>
      <c r="M11" s="95"/>
    </row>
    <row r="12" spans="1:15" ht="54" customHeight="1" x14ac:dyDescent="0.25">
      <c r="A12" s="196"/>
      <c r="B12" s="199"/>
      <c r="C12" s="202"/>
      <c r="D12" s="96" t="s">
        <v>23</v>
      </c>
      <c r="E12" s="96" t="s">
        <v>23</v>
      </c>
      <c r="F12" s="96" t="s">
        <v>23</v>
      </c>
      <c r="G12" s="209"/>
      <c r="H12" s="210"/>
      <c r="I12" s="211"/>
      <c r="J12" s="210"/>
      <c r="K12" s="210"/>
      <c r="L12" s="212"/>
      <c r="M12" s="95"/>
    </row>
    <row r="13" spans="1:15" ht="54" customHeight="1" thickBot="1" x14ac:dyDescent="0.3">
      <c r="A13" s="197"/>
      <c r="B13" s="200"/>
      <c r="C13" s="203"/>
      <c r="D13" s="97" t="s">
        <v>23</v>
      </c>
      <c r="E13" s="97" t="s">
        <v>23</v>
      </c>
      <c r="F13" s="97" t="s">
        <v>23</v>
      </c>
      <c r="G13" s="220"/>
      <c r="H13" s="221"/>
      <c r="I13" s="222"/>
      <c r="J13" s="210"/>
      <c r="K13" s="210"/>
      <c r="L13" s="212"/>
      <c r="M13" s="98"/>
    </row>
    <row r="14" spans="1:15" ht="15.75" customHeight="1" x14ac:dyDescent="0.25">
      <c r="A14" s="9" t="s">
        <v>24</v>
      </c>
      <c r="B14" s="13"/>
      <c r="C14" s="18"/>
      <c r="D14" s="1"/>
      <c r="E14" s="1"/>
      <c r="F14" s="26" t="s">
        <v>25</v>
      </c>
      <c r="G14" s="223">
        <f>SUM(G7:I13)</f>
        <v>0</v>
      </c>
      <c r="H14" s="224"/>
      <c r="I14" s="224"/>
      <c r="J14" s="223">
        <f>SUM(J7:L13)</f>
        <v>0</v>
      </c>
      <c r="K14" s="224"/>
      <c r="L14" s="225"/>
    </row>
    <row r="15" spans="1:15" ht="15.75" customHeight="1" thickBot="1" x14ac:dyDescent="0.3">
      <c r="A15" s="9" t="s">
        <v>26</v>
      </c>
      <c r="B15" s="13"/>
      <c r="C15" s="18"/>
      <c r="D15" s="1"/>
      <c r="E15" s="1"/>
      <c r="F15" s="27" t="s">
        <v>27</v>
      </c>
      <c r="G15" s="54"/>
      <c r="H15" s="86" t="str">
        <f>IF(COUNT(G7:I13)=0,"",G14/COUNT(G7:I13)*DATA!E8/10)</f>
        <v/>
      </c>
      <c r="I15" s="86"/>
      <c r="J15" s="85"/>
      <c r="K15" s="86" t="str">
        <f>IF(COUNT(J7:L13)=0,"",J14/COUNT(J7:L13)*DATA!E8/10)</f>
        <v/>
      </c>
      <c r="L15" s="55"/>
    </row>
    <row r="16" spans="1:15" ht="15.75" customHeight="1" thickBot="1" x14ac:dyDescent="0.3">
      <c r="A16" s="9" t="s">
        <v>844</v>
      </c>
      <c r="B16" s="13"/>
      <c r="C16" s="14"/>
      <c r="D16" s="13"/>
      <c r="E16" s="13"/>
      <c r="F16" s="15"/>
      <c r="G16" s="16"/>
      <c r="H16" s="16"/>
      <c r="I16" s="16"/>
      <c r="J16" s="16"/>
      <c r="K16" s="16"/>
      <c r="L16" s="16"/>
    </row>
    <row r="17" spans="1:13" ht="8.25" customHeight="1" x14ac:dyDescent="0.25">
      <c r="B17" s="13"/>
      <c r="C17" s="14"/>
      <c r="D17" s="13"/>
      <c r="E17" s="13"/>
      <c r="F17" s="15"/>
      <c r="G17" s="16"/>
      <c r="H17" s="16"/>
      <c r="I17" s="16"/>
      <c r="J17" s="16"/>
      <c r="K17" s="16"/>
      <c r="L17" s="16"/>
    </row>
    <row r="18" spans="1:13" ht="8.25" customHeight="1" x14ac:dyDescent="0.25">
      <c r="B18" s="13"/>
      <c r="C18" s="14"/>
      <c r="D18" s="13"/>
      <c r="E18" s="13"/>
      <c r="F18" s="15"/>
      <c r="G18" s="16"/>
      <c r="H18" s="16"/>
      <c r="I18" s="16"/>
      <c r="J18" s="16"/>
      <c r="K18" s="16"/>
      <c r="L18" s="16"/>
    </row>
    <row r="19" spans="1:13" ht="14.25" customHeight="1" thickBot="1" x14ac:dyDescent="0.3">
      <c r="B19" s="13"/>
      <c r="C19" s="14"/>
      <c r="D19" s="13"/>
      <c r="E19" s="13"/>
      <c r="F19" s="15"/>
      <c r="G19" s="16"/>
      <c r="H19" s="16"/>
      <c r="I19" s="16"/>
      <c r="J19" s="16"/>
      <c r="K19" s="16"/>
      <c r="L19" s="16"/>
    </row>
    <row r="20" spans="1:13" x14ac:dyDescent="0.25">
      <c r="A20" s="13"/>
      <c r="B20" s="13"/>
      <c r="C20" s="204" t="s">
        <v>10</v>
      </c>
      <c r="D20" s="206" t="s">
        <v>11</v>
      </c>
      <c r="E20" s="206"/>
      <c r="F20" s="206"/>
      <c r="G20" s="215" t="s">
        <v>482</v>
      </c>
      <c r="H20" s="216"/>
      <c r="I20" s="216"/>
      <c r="J20" s="216"/>
      <c r="K20" s="216"/>
      <c r="L20" s="217"/>
      <c r="M20" s="207" t="s">
        <v>14</v>
      </c>
    </row>
    <row r="21" spans="1:13" ht="25.5" customHeight="1" thickBot="1" x14ac:dyDescent="0.3">
      <c r="A21" s="13"/>
      <c r="B21" s="13"/>
      <c r="C21" s="205"/>
      <c r="D21" s="25" t="s">
        <v>15</v>
      </c>
      <c r="E21" s="25" t="s">
        <v>95</v>
      </c>
      <c r="F21" s="25" t="s">
        <v>96</v>
      </c>
      <c r="G21" s="218" t="s">
        <v>480</v>
      </c>
      <c r="H21" s="219"/>
      <c r="I21" s="219"/>
      <c r="J21" s="218" t="s">
        <v>481</v>
      </c>
      <c r="K21" s="219"/>
      <c r="L21" s="219"/>
      <c r="M21" s="208"/>
    </row>
    <row r="22" spans="1:13" ht="54" customHeight="1" x14ac:dyDescent="0.25">
      <c r="A22" s="195" t="s">
        <v>73</v>
      </c>
      <c r="B22" s="198" t="s">
        <v>239</v>
      </c>
      <c r="C22" s="201"/>
      <c r="D22" s="94"/>
      <c r="E22" s="94"/>
      <c r="F22" s="94"/>
      <c r="G22" s="209"/>
      <c r="H22" s="210"/>
      <c r="I22" s="211"/>
      <c r="J22" s="210"/>
      <c r="K22" s="210"/>
      <c r="L22" s="212"/>
      <c r="M22" s="109"/>
    </row>
    <row r="23" spans="1:13" ht="54" customHeight="1" x14ac:dyDescent="0.25">
      <c r="A23" s="196"/>
      <c r="B23" s="199"/>
      <c r="C23" s="202"/>
      <c r="D23" s="94"/>
      <c r="E23" s="94"/>
      <c r="F23" s="94"/>
      <c r="G23" s="209"/>
      <c r="H23" s="210"/>
      <c r="I23" s="211"/>
      <c r="J23" s="210"/>
      <c r="K23" s="210"/>
      <c r="L23" s="212"/>
      <c r="M23" s="109"/>
    </row>
    <row r="24" spans="1:13" ht="54" customHeight="1" x14ac:dyDescent="0.25">
      <c r="A24" s="196"/>
      <c r="B24" s="199"/>
      <c r="C24" s="202"/>
      <c r="D24" s="94"/>
      <c r="E24" s="94"/>
      <c r="F24" s="94"/>
      <c r="G24" s="209"/>
      <c r="H24" s="210"/>
      <c r="I24" s="211"/>
      <c r="J24" s="210"/>
      <c r="K24" s="210"/>
      <c r="L24" s="212"/>
      <c r="M24" s="95"/>
    </row>
    <row r="25" spans="1:13" ht="54" customHeight="1" x14ac:dyDescent="0.25">
      <c r="A25" s="196"/>
      <c r="B25" s="199"/>
      <c r="C25" s="202"/>
      <c r="D25" s="94"/>
      <c r="E25" s="94"/>
      <c r="F25" s="94"/>
      <c r="G25" s="209"/>
      <c r="H25" s="210"/>
      <c r="I25" s="211"/>
      <c r="J25" s="210"/>
      <c r="K25" s="210"/>
      <c r="L25" s="212"/>
      <c r="M25" s="95"/>
    </row>
    <row r="26" spans="1:13" ht="54" customHeight="1" x14ac:dyDescent="0.25">
      <c r="A26" s="196"/>
      <c r="B26" s="199"/>
      <c r="C26" s="202"/>
      <c r="D26" s="94"/>
      <c r="E26" s="94"/>
      <c r="F26" s="94"/>
      <c r="G26" s="209"/>
      <c r="H26" s="210"/>
      <c r="I26" s="211"/>
      <c r="J26" s="210"/>
      <c r="K26" s="210"/>
      <c r="L26" s="212"/>
      <c r="M26" s="95"/>
    </row>
    <row r="27" spans="1:13" ht="54" customHeight="1" x14ac:dyDescent="0.25">
      <c r="A27" s="196"/>
      <c r="B27" s="199"/>
      <c r="C27" s="202"/>
      <c r="D27" s="96" t="s">
        <v>23</v>
      </c>
      <c r="E27" s="96" t="s">
        <v>23</v>
      </c>
      <c r="F27" s="96" t="s">
        <v>23</v>
      </c>
      <c r="G27" s="209"/>
      <c r="H27" s="210"/>
      <c r="I27" s="211"/>
      <c r="J27" s="210"/>
      <c r="K27" s="210"/>
      <c r="L27" s="212"/>
      <c r="M27" s="109"/>
    </row>
    <row r="28" spans="1:13" ht="54" customHeight="1" thickBot="1" x14ac:dyDescent="0.3">
      <c r="A28" s="197"/>
      <c r="B28" s="200"/>
      <c r="C28" s="203"/>
      <c r="D28" s="97" t="s">
        <v>23</v>
      </c>
      <c r="E28" s="97" t="s">
        <v>23</v>
      </c>
      <c r="F28" s="97" t="s">
        <v>23</v>
      </c>
      <c r="G28" s="220"/>
      <c r="H28" s="221"/>
      <c r="I28" s="222"/>
      <c r="J28" s="210"/>
      <c r="K28" s="210"/>
      <c r="L28" s="212"/>
      <c r="M28" s="98"/>
    </row>
    <row r="29" spans="1:13" ht="15.75" customHeight="1" x14ac:dyDescent="0.25">
      <c r="A29" s="9" t="s">
        <v>24</v>
      </c>
      <c r="B29" s="13"/>
      <c r="C29" s="18"/>
      <c r="D29" s="1"/>
      <c r="E29" s="1"/>
      <c r="F29" s="26" t="s">
        <v>70</v>
      </c>
      <c r="G29" s="223">
        <f>SUM(G22:I28)</f>
        <v>0</v>
      </c>
      <c r="H29" s="224"/>
      <c r="I29" s="224"/>
      <c r="J29" s="223">
        <f>SUM(J22:L28)</f>
        <v>0</v>
      </c>
      <c r="K29" s="224"/>
      <c r="L29" s="225"/>
    </row>
    <row r="30" spans="1:13" ht="15.75" customHeight="1" thickBot="1" x14ac:dyDescent="0.3">
      <c r="A30" s="9" t="s">
        <v>26</v>
      </c>
      <c r="B30" s="13"/>
      <c r="C30" s="18"/>
      <c r="D30" s="1"/>
      <c r="E30" s="1"/>
      <c r="F30" s="27" t="s">
        <v>27</v>
      </c>
      <c r="G30" s="54"/>
      <c r="H30" s="86" t="str">
        <f>IF(COUNT(G22:I28)=0,"",G29/COUNT(G22:I28)*DATA!E9/10)</f>
        <v/>
      </c>
      <c r="I30" s="86"/>
      <c r="J30" s="85"/>
      <c r="K30" s="86" t="str">
        <f>IF(COUNT(J22:L28)=0,"",J29/COUNT(J22:L28)*DATA!E9/10)</f>
        <v/>
      </c>
      <c r="L30" s="55"/>
    </row>
    <row r="31" spans="1:13" ht="15.75" customHeight="1" x14ac:dyDescent="0.25">
      <c r="A31" s="9" t="s">
        <v>844</v>
      </c>
      <c r="B31" s="13"/>
      <c r="C31" s="14"/>
      <c r="D31" s="13"/>
      <c r="E31" s="13"/>
      <c r="F31" s="15"/>
      <c r="G31" s="16"/>
      <c r="H31" s="16"/>
      <c r="I31" s="16"/>
      <c r="J31" s="16"/>
      <c r="K31" s="16"/>
      <c r="L31" s="16"/>
    </row>
    <row r="32" spans="1:13" ht="4.3499999999999996" customHeight="1" x14ac:dyDescent="0.25">
      <c r="A32" s="8"/>
      <c r="B32" s="13"/>
      <c r="C32" s="14"/>
      <c r="D32" s="13"/>
      <c r="E32" s="13"/>
      <c r="F32" s="15"/>
      <c r="G32" s="16"/>
      <c r="H32" s="16"/>
      <c r="I32" s="16"/>
      <c r="J32" s="16"/>
      <c r="K32" s="16"/>
      <c r="L32" s="16"/>
    </row>
    <row r="33" spans="1:13" ht="14.25" customHeight="1" x14ac:dyDescent="0.25">
      <c r="A33" s="8"/>
      <c r="B33" s="13"/>
      <c r="C33" s="14"/>
      <c r="D33" s="13"/>
      <c r="E33" s="13"/>
      <c r="F33" s="15"/>
      <c r="G33" s="16"/>
      <c r="H33" s="16"/>
      <c r="I33" s="16"/>
      <c r="J33" s="16"/>
      <c r="K33" s="16"/>
      <c r="L33" s="16"/>
    </row>
    <row r="34" spans="1:13" ht="14.25" customHeight="1" x14ac:dyDescent="0.25">
      <c r="A34" s="8"/>
      <c r="B34" s="13"/>
      <c r="C34" s="14"/>
      <c r="D34" s="13"/>
      <c r="E34" s="13"/>
      <c r="F34" s="15"/>
      <c r="G34" s="16"/>
      <c r="H34" s="16"/>
      <c r="I34" s="16"/>
      <c r="J34" s="16"/>
      <c r="K34" s="16"/>
      <c r="L34" s="16"/>
    </row>
    <row r="35" spans="1:13" ht="14.25" customHeight="1" x14ac:dyDescent="0.25">
      <c r="A35" s="8"/>
      <c r="B35" s="13"/>
      <c r="C35" s="14"/>
      <c r="D35" s="13"/>
      <c r="E35" s="13"/>
      <c r="F35" s="15"/>
      <c r="G35" s="16"/>
      <c r="H35" s="16"/>
      <c r="I35" s="16"/>
      <c r="J35" s="16"/>
      <c r="K35" s="16"/>
      <c r="L35" s="16"/>
    </row>
    <row r="36" spans="1:13" ht="14.25" customHeight="1" x14ac:dyDescent="0.25">
      <c r="A36" s="8"/>
      <c r="B36" s="13"/>
      <c r="C36" s="14"/>
      <c r="D36" s="13"/>
      <c r="E36" s="13"/>
      <c r="F36" s="15"/>
      <c r="G36" s="16"/>
      <c r="H36" s="16"/>
      <c r="I36" s="16"/>
      <c r="J36" s="16"/>
      <c r="K36" s="16"/>
      <c r="L36" s="16"/>
    </row>
    <row r="37" spans="1:13" ht="14.25" customHeight="1" x14ac:dyDescent="0.25">
      <c r="A37" s="8"/>
      <c r="B37" s="13"/>
      <c r="C37" s="14"/>
      <c r="D37" s="13"/>
      <c r="E37" s="13"/>
      <c r="F37" s="15"/>
      <c r="G37" s="16"/>
      <c r="H37" s="16"/>
      <c r="I37" s="16"/>
      <c r="J37" s="16"/>
      <c r="K37" s="16"/>
      <c r="L37" s="16"/>
    </row>
    <row r="38" spans="1:13" ht="14.25" customHeight="1" thickBot="1" x14ac:dyDescent="0.3">
      <c r="A38" s="8"/>
      <c r="B38" s="13"/>
      <c r="C38" s="14"/>
      <c r="D38" s="13"/>
      <c r="E38" s="13"/>
      <c r="F38" s="15"/>
      <c r="G38" s="16"/>
      <c r="H38" s="16"/>
      <c r="I38" s="16"/>
      <c r="J38" s="16"/>
      <c r="K38" s="16"/>
      <c r="L38" s="16"/>
    </row>
    <row r="39" spans="1:13" x14ac:dyDescent="0.25">
      <c r="A39" s="13"/>
      <c r="B39" s="13"/>
      <c r="C39" s="204" t="s">
        <v>10</v>
      </c>
      <c r="D39" s="206" t="s">
        <v>11</v>
      </c>
      <c r="E39" s="206"/>
      <c r="F39" s="206"/>
      <c r="G39" s="215" t="s">
        <v>482</v>
      </c>
      <c r="H39" s="216"/>
      <c r="I39" s="216"/>
      <c r="J39" s="216"/>
      <c r="K39" s="216"/>
      <c r="L39" s="217"/>
      <c r="M39" s="207" t="s">
        <v>14</v>
      </c>
    </row>
    <row r="40" spans="1:13" ht="25.5" customHeight="1" thickBot="1" x14ac:dyDescent="0.3">
      <c r="A40" s="13"/>
      <c r="B40" s="13"/>
      <c r="C40" s="205"/>
      <c r="D40" s="25" t="s">
        <v>15</v>
      </c>
      <c r="E40" s="25" t="s">
        <v>95</v>
      </c>
      <c r="F40" s="25" t="s">
        <v>96</v>
      </c>
      <c r="G40" s="218" t="s">
        <v>480</v>
      </c>
      <c r="H40" s="219"/>
      <c r="I40" s="219"/>
      <c r="J40" s="218" t="s">
        <v>481</v>
      </c>
      <c r="K40" s="219"/>
      <c r="L40" s="219"/>
      <c r="M40" s="208"/>
    </row>
    <row r="41" spans="1:13" ht="54" customHeight="1" x14ac:dyDescent="0.25">
      <c r="A41" s="195" t="s">
        <v>73</v>
      </c>
      <c r="B41" s="198" t="s">
        <v>253</v>
      </c>
      <c r="C41" s="201"/>
      <c r="D41" s="94"/>
      <c r="E41" s="94"/>
      <c r="F41" s="94"/>
      <c r="G41" s="209"/>
      <c r="H41" s="210"/>
      <c r="I41" s="211"/>
      <c r="J41" s="210"/>
      <c r="K41" s="210"/>
      <c r="L41" s="212"/>
      <c r="M41" s="95"/>
    </row>
    <row r="42" spans="1:13" ht="54" customHeight="1" x14ac:dyDescent="0.25">
      <c r="A42" s="196"/>
      <c r="B42" s="199"/>
      <c r="C42" s="202"/>
      <c r="D42" s="94"/>
      <c r="E42" s="94"/>
      <c r="F42" s="94"/>
      <c r="G42" s="209"/>
      <c r="H42" s="210"/>
      <c r="I42" s="211"/>
      <c r="J42" s="210"/>
      <c r="K42" s="210"/>
      <c r="L42" s="212"/>
      <c r="M42" s="109"/>
    </row>
    <row r="43" spans="1:13" ht="54" customHeight="1" x14ac:dyDescent="0.25">
      <c r="A43" s="196"/>
      <c r="B43" s="199"/>
      <c r="C43" s="202"/>
      <c r="D43" s="94"/>
      <c r="E43" s="94"/>
      <c r="F43" s="94"/>
      <c r="G43" s="209"/>
      <c r="H43" s="210"/>
      <c r="I43" s="211"/>
      <c r="J43" s="210"/>
      <c r="K43" s="210"/>
      <c r="L43" s="212"/>
      <c r="M43" s="95"/>
    </row>
    <row r="44" spans="1:13" ht="54" customHeight="1" x14ac:dyDescent="0.25">
      <c r="A44" s="196"/>
      <c r="B44" s="199"/>
      <c r="C44" s="202"/>
      <c r="D44" s="94"/>
      <c r="E44" s="94"/>
      <c r="F44" s="94"/>
      <c r="G44" s="209"/>
      <c r="H44" s="210"/>
      <c r="I44" s="211"/>
      <c r="J44" s="210"/>
      <c r="K44" s="210"/>
      <c r="L44" s="212"/>
      <c r="M44" s="95"/>
    </row>
    <row r="45" spans="1:13" ht="54" customHeight="1" x14ac:dyDescent="0.25">
      <c r="A45" s="196"/>
      <c r="B45" s="199"/>
      <c r="C45" s="202"/>
      <c r="D45" s="94"/>
      <c r="E45" s="94"/>
      <c r="F45" s="94"/>
      <c r="G45" s="209"/>
      <c r="H45" s="210"/>
      <c r="I45" s="211"/>
      <c r="J45" s="210"/>
      <c r="K45" s="210"/>
      <c r="L45" s="212"/>
      <c r="M45" s="95"/>
    </row>
    <row r="46" spans="1:13" ht="54" customHeight="1" x14ac:dyDescent="0.25">
      <c r="A46" s="196"/>
      <c r="B46" s="199"/>
      <c r="C46" s="202"/>
      <c r="D46" s="96" t="s">
        <v>23</v>
      </c>
      <c r="E46" s="96" t="s">
        <v>23</v>
      </c>
      <c r="F46" s="96" t="s">
        <v>23</v>
      </c>
      <c r="G46" s="209"/>
      <c r="H46" s="210"/>
      <c r="I46" s="211"/>
      <c r="J46" s="210"/>
      <c r="K46" s="210"/>
      <c r="L46" s="212"/>
      <c r="M46" s="95"/>
    </row>
    <row r="47" spans="1:13" ht="54" customHeight="1" thickBot="1" x14ac:dyDescent="0.3">
      <c r="A47" s="197"/>
      <c r="B47" s="200"/>
      <c r="C47" s="203"/>
      <c r="D47" s="97" t="s">
        <v>23</v>
      </c>
      <c r="E47" s="97" t="s">
        <v>23</v>
      </c>
      <c r="F47" s="97" t="s">
        <v>23</v>
      </c>
      <c r="G47" s="220"/>
      <c r="H47" s="221"/>
      <c r="I47" s="222"/>
      <c r="J47" s="210"/>
      <c r="K47" s="210"/>
      <c r="L47" s="212"/>
      <c r="M47" s="98"/>
    </row>
    <row r="48" spans="1:13" ht="15.75" customHeight="1" x14ac:dyDescent="0.25">
      <c r="A48" s="9" t="s">
        <v>24</v>
      </c>
      <c r="B48" s="13"/>
      <c r="C48" s="18"/>
      <c r="D48" s="1"/>
      <c r="E48" s="1"/>
      <c r="F48" s="26" t="s">
        <v>74</v>
      </c>
      <c r="G48" s="223">
        <f>SUM(G41:I47)</f>
        <v>0</v>
      </c>
      <c r="H48" s="224"/>
      <c r="I48" s="224"/>
      <c r="J48" s="223">
        <f>SUM(J41:L47)</f>
        <v>0</v>
      </c>
      <c r="K48" s="224"/>
      <c r="L48" s="225"/>
    </row>
    <row r="49" spans="1:13" ht="15.75" customHeight="1" thickBot="1" x14ac:dyDescent="0.3">
      <c r="A49" s="9" t="s">
        <v>26</v>
      </c>
      <c r="B49" s="13"/>
      <c r="C49" s="18"/>
      <c r="D49" s="1"/>
      <c r="E49" s="1"/>
      <c r="F49" s="27" t="s">
        <v>27</v>
      </c>
      <c r="G49" s="54"/>
      <c r="H49" s="86" t="str">
        <f>IF(COUNT(G41:I47)=0,"",G48/COUNT(G41:I47)*DATA!E10/10)</f>
        <v/>
      </c>
      <c r="I49" s="86"/>
      <c r="J49" s="85"/>
      <c r="K49" s="86" t="str">
        <f>IF(COUNT(J41:L47)=0,"",J48/COUNT(J41:L47)*DATA!E10/10)</f>
        <v/>
      </c>
      <c r="L49" s="55"/>
    </row>
    <row r="50" spans="1:13" x14ac:dyDescent="0.25">
      <c r="A50" s="9" t="s">
        <v>844</v>
      </c>
      <c r="B50" s="13"/>
      <c r="C50" s="14"/>
      <c r="D50" s="13"/>
      <c r="E50" s="13"/>
      <c r="F50" s="15"/>
      <c r="G50" s="16"/>
      <c r="H50" s="16"/>
      <c r="I50" s="16"/>
      <c r="J50" s="16"/>
      <c r="K50" s="16"/>
      <c r="L50" s="16"/>
    </row>
    <row r="51" spans="1:13" ht="21.6" customHeight="1" x14ac:dyDescent="0.25">
      <c r="A51" s="8"/>
      <c r="B51" s="13"/>
      <c r="C51" s="14"/>
      <c r="D51" s="13"/>
      <c r="E51" s="13"/>
      <c r="F51" s="15"/>
      <c r="G51" s="16"/>
      <c r="H51" s="16"/>
      <c r="I51" s="16"/>
      <c r="J51" s="16"/>
      <c r="K51" s="16"/>
      <c r="L51" s="16"/>
    </row>
    <row r="52" spans="1:13" x14ac:dyDescent="0.25">
      <c r="A52" s="8"/>
      <c r="B52" s="13"/>
      <c r="C52" s="14"/>
      <c r="D52" s="13"/>
      <c r="E52" s="13"/>
      <c r="F52" s="15"/>
      <c r="G52" s="16"/>
      <c r="H52" s="16"/>
      <c r="I52" s="16"/>
      <c r="J52" s="16"/>
      <c r="K52" s="16"/>
      <c r="L52" s="16"/>
    </row>
    <row r="53" spans="1:13" x14ac:dyDescent="0.25">
      <c r="A53" s="8"/>
      <c r="B53" s="13"/>
      <c r="C53" s="14"/>
      <c r="D53" s="13"/>
      <c r="E53" s="13"/>
      <c r="F53" s="15"/>
      <c r="G53" s="16"/>
      <c r="H53" s="16"/>
      <c r="I53" s="16"/>
      <c r="J53" s="16"/>
      <c r="K53" s="16"/>
      <c r="L53" s="16"/>
    </row>
    <row r="54" spans="1:13" x14ac:dyDescent="0.25">
      <c r="A54" s="8"/>
      <c r="B54" s="13"/>
      <c r="C54" s="14"/>
      <c r="D54" s="13"/>
      <c r="E54" s="13"/>
      <c r="F54" s="15"/>
      <c r="G54" s="16"/>
      <c r="H54" s="16"/>
      <c r="I54" s="16"/>
      <c r="J54" s="16"/>
      <c r="K54" s="16"/>
      <c r="L54" s="16"/>
    </row>
    <row r="55" spans="1:13" ht="14.25" customHeight="1" thickBot="1" x14ac:dyDescent="0.3">
      <c r="A55" s="8"/>
      <c r="B55" s="13"/>
      <c r="C55" s="14"/>
      <c r="D55" s="13"/>
      <c r="E55" s="13"/>
      <c r="F55" s="15"/>
      <c r="G55" s="16"/>
      <c r="H55" s="16"/>
      <c r="I55" s="16"/>
      <c r="J55" s="16"/>
      <c r="K55" s="16"/>
      <c r="L55" s="16"/>
    </row>
    <row r="56" spans="1:13" x14ac:dyDescent="0.25">
      <c r="A56" s="13"/>
      <c r="B56" s="13"/>
      <c r="C56" s="204" t="s">
        <v>10</v>
      </c>
      <c r="D56" s="206" t="s">
        <v>11</v>
      </c>
      <c r="E56" s="206"/>
      <c r="F56" s="206"/>
      <c r="G56" s="215" t="s">
        <v>482</v>
      </c>
      <c r="H56" s="216"/>
      <c r="I56" s="216"/>
      <c r="J56" s="216"/>
      <c r="K56" s="216"/>
      <c r="L56" s="217"/>
      <c r="M56" s="207" t="s">
        <v>14</v>
      </c>
    </row>
    <row r="57" spans="1:13" ht="25.5" customHeight="1" thickBot="1" x14ac:dyDescent="0.3">
      <c r="A57" s="13"/>
      <c r="B57" s="13"/>
      <c r="C57" s="205"/>
      <c r="D57" s="25" t="s">
        <v>15</v>
      </c>
      <c r="E57" s="25" t="s">
        <v>95</v>
      </c>
      <c r="F57" s="25" t="s">
        <v>96</v>
      </c>
      <c r="G57" s="218" t="s">
        <v>480</v>
      </c>
      <c r="H57" s="219"/>
      <c r="I57" s="219"/>
      <c r="J57" s="218" t="s">
        <v>481</v>
      </c>
      <c r="K57" s="219"/>
      <c r="L57" s="219"/>
      <c r="M57" s="208"/>
    </row>
    <row r="58" spans="1:13" ht="54" customHeight="1" x14ac:dyDescent="0.25">
      <c r="A58" s="226" t="s">
        <v>73</v>
      </c>
      <c r="B58" s="229" t="s">
        <v>426</v>
      </c>
      <c r="C58" s="201"/>
      <c r="D58" s="94"/>
      <c r="E58" s="94"/>
      <c r="F58" s="94"/>
      <c r="G58" s="209"/>
      <c r="H58" s="210"/>
      <c r="I58" s="211"/>
      <c r="J58" s="209"/>
      <c r="K58" s="210"/>
      <c r="L58" s="212"/>
      <c r="M58" s="109"/>
    </row>
    <row r="59" spans="1:13" ht="54" customHeight="1" x14ac:dyDescent="0.25">
      <c r="A59" s="227"/>
      <c r="B59" s="230"/>
      <c r="C59" s="202"/>
      <c r="D59" s="94"/>
      <c r="E59" s="94"/>
      <c r="F59" s="94"/>
      <c r="G59" s="209"/>
      <c r="H59" s="210"/>
      <c r="I59" s="211"/>
      <c r="J59" s="209"/>
      <c r="K59" s="210"/>
      <c r="L59" s="212"/>
      <c r="M59" s="109"/>
    </row>
    <row r="60" spans="1:13" ht="54" customHeight="1" x14ac:dyDescent="0.25">
      <c r="A60" s="227"/>
      <c r="B60" s="230"/>
      <c r="C60" s="202"/>
      <c r="D60" s="94"/>
      <c r="E60" s="94"/>
      <c r="F60" s="94"/>
      <c r="G60" s="209"/>
      <c r="H60" s="210"/>
      <c r="I60" s="211"/>
      <c r="J60" s="209"/>
      <c r="K60" s="210"/>
      <c r="L60" s="212"/>
      <c r="M60" s="109"/>
    </row>
    <row r="61" spans="1:13" ht="54" customHeight="1" x14ac:dyDescent="0.25">
      <c r="A61" s="227"/>
      <c r="B61" s="230"/>
      <c r="C61" s="202"/>
      <c r="D61" s="94"/>
      <c r="E61" s="94"/>
      <c r="F61" s="94"/>
      <c r="G61" s="209"/>
      <c r="H61" s="210"/>
      <c r="I61" s="211"/>
      <c r="J61" s="209"/>
      <c r="K61" s="210"/>
      <c r="L61" s="212"/>
      <c r="M61" s="109"/>
    </row>
    <row r="62" spans="1:13" ht="54" customHeight="1" x14ac:dyDescent="0.25">
      <c r="A62" s="227"/>
      <c r="B62" s="230"/>
      <c r="C62" s="202"/>
      <c r="D62" s="94"/>
      <c r="E62" s="94"/>
      <c r="F62" s="94"/>
      <c r="G62" s="209"/>
      <c r="H62" s="210"/>
      <c r="I62" s="211"/>
      <c r="J62" s="209"/>
      <c r="K62" s="210"/>
      <c r="L62" s="212"/>
      <c r="M62" s="95"/>
    </row>
    <row r="63" spans="1:13" ht="54" customHeight="1" x14ac:dyDescent="0.25">
      <c r="A63" s="227"/>
      <c r="B63" s="230"/>
      <c r="C63" s="202"/>
      <c r="D63" s="96" t="s">
        <v>23</v>
      </c>
      <c r="E63" s="96" t="s">
        <v>23</v>
      </c>
      <c r="F63" s="96" t="s">
        <v>23</v>
      </c>
      <c r="G63" s="209"/>
      <c r="H63" s="210"/>
      <c r="I63" s="211"/>
      <c r="J63" s="209"/>
      <c r="K63" s="210"/>
      <c r="L63" s="212"/>
      <c r="M63" s="95"/>
    </row>
    <row r="64" spans="1:13" ht="54" customHeight="1" thickBot="1" x14ac:dyDescent="0.3">
      <c r="A64" s="228"/>
      <c r="B64" s="231"/>
      <c r="C64" s="203"/>
      <c r="D64" s="97" t="s">
        <v>23</v>
      </c>
      <c r="E64" s="97" t="s">
        <v>23</v>
      </c>
      <c r="F64" s="97" t="s">
        <v>23</v>
      </c>
      <c r="G64" s="220"/>
      <c r="H64" s="221"/>
      <c r="I64" s="222"/>
      <c r="J64" s="220"/>
      <c r="K64" s="221"/>
      <c r="L64" s="232"/>
      <c r="M64" s="98"/>
    </row>
    <row r="65" spans="1:13" ht="15.75" customHeight="1" x14ac:dyDescent="0.25">
      <c r="A65" s="9" t="s">
        <v>24</v>
      </c>
      <c r="B65" s="13"/>
      <c r="C65" s="18"/>
      <c r="D65" s="1"/>
      <c r="E65" s="1"/>
      <c r="F65" s="26" t="s">
        <v>75</v>
      </c>
      <c r="G65" s="223">
        <f>SUM(G58:I64)</f>
        <v>0</v>
      </c>
      <c r="H65" s="224"/>
      <c r="I65" s="224"/>
      <c r="J65" s="223">
        <f>SUM(J58:L64)</f>
        <v>0</v>
      </c>
      <c r="K65" s="224"/>
      <c r="L65" s="225"/>
    </row>
    <row r="66" spans="1:13" ht="15" customHeight="1" thickBot="1" x14ac:dyDescent="0.3">
      <c r="A66" s="9" t="s">
        <v>26</v>
      </c>
      <c r="B66" s="13"/>
      <c r="C66" s="18"/>
      <c r="D66" s="1"/>
      <c r="E66" s="1"/>
      <c r="F66" s="27" t="s">
        <v>27</v>
      </c>
      <c r="G66" s="54"/>
      <c r="H66" s="86" t="str">
        <f>IF(COUNT(G58:I64)=0,"",G65/COUNT(G58:I64)*DATA!E11/10)</f>
        <v/>
      </c>
      <c r="I66" s="86"/>
      <c r="J66" s="85"/>
      <c r="K66" s="86" t="str">
        <f>IF(COUNT(J58:L64)=0,"",J65/COUNT(J58:L64)*DATA!E11/10)</f>
        <v/>
      </c>
      <c r="L66" s="55"/>
    </row>
    <row r="67" spans="1:13" x14ac:dyDescent="0.25">
      <c r="A67" s="9" t="s">
        <v>844</v>
      </c>
      <c r="B67" s="13"/>
      <c r="C67" s="14"/>
      <c r="D67" s="13"/>
      <c r="E67" s="13"/>
      <c r="F67" s="15"/>
      <c r="G67" s="16"/>
      <c r="H67" s="16"/>
      <c r="I67" s="16"/>
      <c r="J67" s="16"/>
      <c r="K67" s="16"/>
      <c r="L67" s="16"/>
    </row>
    <row r="68" spans="1:13" ht="29.1" customHeight="1" x14ac:dyDescent="0.25">
      <c r="A68" s="8"/>
      <c r="B68" s="13"/>
      <c r="C68" s="14"/>
      <c r="D68" s="13"/>
      <c r="E68" s="13"/>
      <c r="F68" s="15"/>
      <c r="G68" s="16"/>
      <c r="H68" s="16"/>
      <c r="I68" s="16"/>
      <c r="J68" s="16"/>
      <c r="K68" s="16"/>
      <c r="L68" s="16"/>
    </row>
    <row r="69" spans="1:13" x14ac:dyDescent="0.25">
      <c r="A69" s="8"/>
      <c r="B69" s="13"/>
      <c r="C69" s="14"/>
      <c r="D69" s="13"/>
      <c r="E69" s="13"/>
      <c r="F69" s="15"/>
      <c r="G69" s="16"/>
      <c r="H69" s="16"/>
      <c r="I69" s="16"/>
      <c r="J69" s="16"/>
      <c r="K69" s="16"/>
      <c r="L69" s="16"/>
    </row>
    <row r="70" spans="1:13" x14ac:dyDescent="0.25">
      <c r="A70" s="8"/>
      <c r="B70" s="13"/>
      <c r="C70" s="14"/>
      <c r="D70" s="13"/>
      <c r="E70" s="13"/>
      <c r="F70" s="15"/>
      <c r="G70" s="16"/>
      <c r="H70" s="16"/>
      <c r="I70" s="16"/>
      <c r="J70" s="16"/>
      <c r="K70" s="16"/>
      <c r="L70" s="16"/>
    </row>
    <row r="71" spans="1:13" x14ac:dyDescent="0.25">
      <c r="A71" s="8"/>
      <c r="B71" s="13"/>
      <c r="C71" s="14"/>
      <c r="D71" s="13"/>
      <c r="E71" s="13"/>
      <c r="F71" s="15"/>
      <c r="G71" s="16"/>
      <c r="H71" s="16"/>
      <c r="I71" s="16"/>
      <c r="J71" s="16"/>
      <c r="K71" s="16"/>
      <c r="L71" s="16"/>
    </row>
    <row r="72" spans="1:13" ht="14.25" customHeight="1" thickBot="1" x14ac:dyDescent="0.3">
      <c r="A72" s="8"/>
      <c r="B72" s="13"/>
      <c r="C72" s="14"/>
      <c r="D72" s="13"/>
      <c r="E72" s="13"/>
      <c r="F72" s="15"/>
      <c r="G72" s="16"/>
      <c r="H72" s="16"/>
      <c r="I72" s="16"/>
      <c r="J72" s="16"/>
      <c r="K72" s="16"/>
      <c r="L72" s="16"/>
    </row>
    <row r="73" spans="1:13" x14ac:dyDescent="0.25">
      <c r="A73" s="13"/>
      <c r="B73" s="13"/>
      <c r="C73" s="204" t="s">
        <v>10</v>
      </c>
      <c r="D73" s="206" t="s">
        <v>11</v>
      </c>
      <c r="E73" s="206"/>
      <c r="F73" s="206"/>
      <c r="G73" s="215" t="s">
        <v>482</v>
      </c>
      <c r="H73" s="216"/>
      <c r="I73" s="216"/>
      <c r="J73" s="216"/>
      <c r="K73" s="216"/>
      <c r="L73" s="217"/>
      <c r="M73" s="207" t="s">
        <v>14</v>
      </c>
    </row>
    <row r="74" spans="1:13" ht="25.5" customHeight="1" thickBot="1" x14ac:dyDescent="0.3">
      <c r="A74" s="13"/>
      <c r="B74" s="13"/>
      <c r="C74" s="205"/>
      <c r="D74" s="25" t="s">
        <v>15</v>
      </c>
      <c r="E74" s="25" t="s">
        <v>95</v>
      </c>
      <c r="F74" s="25" t="s">
        <v>96</v>
      </c>
      <c r="G74" s="218" t="s">
        <v>480</v>
      </c>
      <c r="H74" s="219"/>
      <c r="I74" s="219"/>
      <c r="J74" s="218" t="s">
        <v>481</v>
      </c>
      <c r="K74" s="219"/>
      <c r="L74" s="219"/>
      <c r="M74" s="208"/>
    </row>
    <row r="75" spans="1:13" ht="54" customHeight="1" x14ac:dyDescent="0.25">
      <c r="A75" s="195" t="s">
        <v>73</v>
      </c>
      <c r="B75" s="198" t="s">
        <v>286</v>
      </c>
      <c r="C75" s="201"/>
      <c r="D75" s="94"/>
      <c r="E75" s="94"/>
      <c r="F75" s="94"/>
      <c r="G75" s="209"/>
      <c r="H75" s="210"/>
      <c r="I75" s="211"/>
      <c r="J75" s="210"/>
      <c r="K75" s="210"/>
      <c r="L75" s="212"/>
      <c r="M75" s="109"/>
    </row>
    <row r="76" spans="1:13" ht="54" customHeight="1" x14ac:dyDescent="0.25">
      <c r="A76" s="196"/>
      <c r="B76" s="199"/>
      <c r="C76" s="202"/>
      <c r="D76" s="94"/>
      <c r="E76" s="94"/>
      <c r="F76" s="94"/>
      <c r="G76" s="209"/>
      <c r="H76" s="210"/>
      <c r="I76" s="211"/>
      <c r="J76" s="210"/>
      <c r="K76" s="210"/>
      <c r="L76" s="212"/>
      <c r="M76" s="115"/>
    </row>
    <row r="77" spans="1:13" ht="54" customHeight="1" x14ac:dyDescent="0.25">
      <c r="A77" s="196"/>
      <c r="B77" s="199"/>
      <c r="C77" s="202"/>
      <c r="D77" s="94"/>
      <c r="E77" s="94"/>
      <c r="F77" s="94"/>
      <c r="G77" s="209"/>
      <c r="H77" s="210"/>
      <c r="I77" s="211"/>
      <c r="J77" s="210"/>
      <c r="K77" s="210"/>
      <c r="L77" s="212"/>
      <c r="M77" s="95"/>
    </row>
    <row r="78" spans="1:13" ht="54" customHeight="1" x14ac:dyDescent="0.25">
      <c r="A78" s="196"/>
      <c r="B78" s="199"/>
      <c r="C78" s="202"/>
      <c r="D78" s="94"/>
      <c r="E78" s="94"/>
      <c r="F78" s="94"/>
      <c r="G78" s="209"/>
      <c r="H78" s="210"/>
      <c r="I78" s="211"/>
      <c r="J78" s="210"/>
      <c r="K78" s="210"/>
      <c r="L78" s="212"/>
      <c r="M78" s="95"/>
    </row>
    <row r="79" spans="1:13" ht="54" customHeight="1" x14ac:dyDescent="0.25">
      <c r="A79" s="196"/>
      <c r="B79" s="199"/>
      <c r="C79" s="202"/>
      <c r="D79" s="94"/>
      <c r="E79" s="94"/>
      <c r="F79" s="94"/>
      <c r="G79" s="209"/>
      <c r="H79" s="210"/>
      <c r="I79" s="211"/>
      <c r="J79" s="210"/>
      <c r="K79" s="210"/>
      <c r="L79" s="212"/>
      <c r="M79" s="95"/>
    </row>
    <row r="80" spans="1:13" ht="54" customHeight="1" x14ac:dyDescent="0.25">
      <c r="A80" s="196"/>
      <c r="B80" s="199"/>
      <c r="C80" s="202"/>
      <c r="D80" s="96" t="s">
        <v>23</v>
      </c>
      <c r="E80" s="96" t="s">
        <v>23</v>
      </c>
      <c r="F80" s="96" t="s">
        <v>23</v>
      </c>
      <c r="G80" s="209"/>
      <c r="H80" s="210"/>
      <c r="I80" s="211"/>
      <c r="J80" s="210"/>
      <c r="K80" s="210"/>
      <c r="L80" s="212"/>
      <c r="M80" s="95"/>
    </row>
    <row r="81" spans="1:13" ht="54" customHeight="1" thickBot="1" x14ac:dyDescent="0.3">
      <c r="A81" s="197"/>
      <c r="B81" s="200"/>
      <c r="C81" s="203"/>
      <c r="D81" s="97" t="s">
        <v>23</v>
      </c>
      <c r="E81" s="97" t="s">
        <v>23</v>
      </c>
      <c r="F81" s="97" t="s">
        <v>23</v>
      </c>
      <c r="G81" s="220"/>
      <c r="H81" s="221"/>
      <c r="I81" s="222"/>
      <c r="J81" s="210"/>
      <c r="K81" s="210"/>
      <c r="L81" s="212"/>
      <c r="M81" s="98"/>
    </row>
    <row r="82" spans="1:13" ht="15.75" customHeight="1" x14ac:dyDescent="0.25">
      <c r="A82" s="9" t="s">
        <v>24</v>
      </c>
      <c r="B82" s="13"/>
      <c r="C82" s="18"/>
      <c r="D82" s="1"/>
      <c r="E82" s="1"/>
      <c r="F82" s="26" t="s">
        <v>287</v>
      </c>
      <c r="G82" s="223">
        <f>SUM(G75:I81)</f>
        <v>0</v>
      </c>
      <c r="H82" s="224"/>
      <c r="I82" s="224"/>
      <c r="J82" s="223">
        <f>SUM(J75:L81)</f>
        <v>0</v>
      </c>
      <c r="K82" s="224"/>
      <c r="L82" s="225"/>
    </row>
    <row r="83" spans="1:13" ht="15.75" customHeight="1" thickBot="1" x14ac:dyDescent="0.3">
      <c r="A83" s="9" t="s">
        <v>26</v>
      </c>
      <c r="B83" s="13"/>
      <c r="C83" s="18"/>
      <c r="D83" s="1"/>
      <c r="E83" s="1"/>
      <c r="F83" s="27" t="s">
        <v>27</v>
      </c>
      <c r="G83" s="54"/>
      <c r="H83" s="86" t="str">
        <f>IF(COUNT(G75:I81)=0,"",G82/COUNT(G75:I81)*DATA!E12/10)</f>
        <v/>
      </c>
      <c r="I83" s="86"/>
      <c r="J83" s="85"/>
      <c r="K83" s="86" t="str">
        <f>IF(COUNT(J75:L81)=0,"",J82/COUNT(J75:L81)*DATA!E12/10)</f>
        <v/>
      </c>
      <c r="L83" s="55"/>
    </row>
    <row r="84" spans="1:13" x14ac:dyDescent="0.25">
      <c r="A84" s="9" t="s">
        <v>844</v>
      </c>
      <c r="B84" s="13"/>
      <c r="C84" s="14"/>
      <c r="D84" s="13"/>
      <c r="E84" s="13"/>
      <c r="F84" s="15"/>
      <c r="G84" s="16"/>
      <c r="H84" s="16"/>
      <c r="I84" s="16"/>
      <c r="J84" s="16"/>
      <c r="K84" s="16"/>
      <c r="L84" s="16"/>
    </row>
    <row r="85" spans="1:13" x14ac:dyDescent="0.25">
      <c r="A85" s="8"/>
      <c r="B85" s="13"/>
      <c r="C85" s="14"/>
      <c r="D85" s="13"/>
      <c r="E85" s="13"/>
      <c r="F85" s="15"/>
      <c r="G85" s="16"/>
      <c r="H85" s="16"/>
      <c r="I85" s="16"/>
      <c r="J85" s="16"/>
      <c r="K85" s="16"/>
      <c r="L85" s="16"/>
    </row>
    <row r="86" spans="1:13" x14ac:dyDescent="0.25">
      <c r="A86" s="8"/>
      <c r="B86" s="13"/>
      <c r="C86" s="14"/>
      <c r="D86" s="13"/>
      <c r="E86" s="13"/>
      <c r="F86" s="15"/>
      <c r="G86" s="16"/>
      <c r="H86" s="16"/>
      <c r="I86" s="16"/>
      <c r="J86" s="16"/>
      <c r="K86" s="16"/>
      <c r="L86" s="16"/>
    </row>
    <row r="87" spans="1:13" x14ac:dyDescent="0.25">
      <c r="A87" s="8"/>
      <c r="B87" s="13"/>
      <c r="C87" s="14"/>
      <c r="D87" s="13"/>
      <c r="E87" s="13"/>
      <c r="F87" s="15"/>
      <c r="G87" s="16"/>
      <c r="H87" s="16"/>
      <c r="I87" s="16"/>
      <c r="J87" s="16"/>
      <c r="K87" s="16"/>
      <c r="L87" s="16"/>
    </row>
    <row r="88" spans="1:13" x14ac:dyDescent="0.25">
      <c r="A88" s="8"/>
      <c r="B88" s="13"/>
      <c r="C88" s="14"/>
      <c r="D88" s="13"/>
      <c r="E88" s="13"/>
      <c r="F88" s="15"/>
      <c r="G88" s="16"/>
      <c r="H88" s="16"/>
      <c r="I88" s="16"/>
      <c r="J88" s="16"/>
      <c r="K88" s="16"/>
      <c r="L88" s="16"/>
    </row>
    <row r="89" spans="1:13" x14ac:dyDescent="0.25">
      <c r="A89" s="8"/>
      <c r="B89" s="13"/>
      <c r="C89" s="14"/>
      <c r="D89" s="13"/>
      <c r="E89" s="13"/>
      <c r="F89" s="15"/>
      <c r="G89" s="16"/>
      <c r="H89" s="16"/>
      <c r="I89" s="16"/>
      <c r="J89" s="16"/>
      <c r="K89" s="16"/>
      <c r="L89" s="16"/>
    </row>
    <row r="90" spans="1:13" ht="14.25" customHeight="1" thickBot="1" x14ac:dyDescent="0.3">
      <c r="A90" s="8"/>
      <c r="B90" s="13"/>
      <c r="C90" s="14"/>
      <c r="D90" s="13"/>
      <c r="E90" s="13"/>
      <c r="F90" s="15"/>
      <c r="G90" s="16"/>
      <c r="H90" s="16"/>
      <c r="I90" s="16"/>
      <c r="J90" s="16"/>
      <c r="K90" s="16"/>
      <c r="L90" s="16"/>
    </row>
    <row r="91" spans="1:13" x14ac:dyDescent="0.25">
      <c r="A91" s="13"/>
      <c r="B91" s="13"/>
      <c r="C91" s="204" t="s">
        <v>10</v>
      </c>
      <c r="D91" s="206" t="s">
        <v>11</v>
      </c>
      <c r="E91" s="206"/>
      <c r="F91" s="206"/>
      <c r="G91" s="215" t="s">
        <v>482</v>
      </c>
      <c r="H91" s="216"/>
      <c r="I91" s="216"/>
      <c r="J91" s="216"/>
      <c r="K91" s="216"/>
      <c r="L91" s="217"/>
      <c r="M91" s="207" t="s">
        <v>14</v>
      </c>
    </row>
    <row r="92" spans="1:13" ht="25.5" customHeight="1" thickBot="1" x14ac:dyDescent="0.3">
      <c r="A92" s="13"/>
      <c r="B92" s="13"/>
      <c r="C92" s="205"/>
      <c r="D92" s="25" t="s">
        <v>15</v>
      </c>
      <c r="E92" s="25" t="s">
        <v>95</v>
      </c>
      <c r="F92" s="25" t="s">
        <v>96</v>
      </c>
      <c r="G92" s="218" t="s">
        <v>480</v>
      </c>
      <c r="H92" s="219"/>
      <c r="I92" s="219"/>
      <c r="J92" s="218" t="s">
        <v>481</v>
      </c>
      <c r="K92" s="219"/>
      <c r="L92" s="219"/>
      <c r="M92" s="208"/>
    </row>
    <row r="93" spans="1:13" ht="54" customHeight="1" x14ac:dyDescent="0.25">
      <c r="A93" s="195" t="s">
        <v>76</v>
      </c>
      <c r="B93" s="198" t="s">
        <v>427</v>
      </c>
      <c r="C93" s="201"/>
      <c r="D93" s="94"/>
      <c r="E93" s="94"/>
      <c r="F93" s="94"/>
      <c r="G93" s="209"/>
      <c r="H93" s="210"/>
      <c r="I93" s="211"/>
      <c r="J93" s="210"/>
      <c r="K93" s="210"/>
      <c r="L93" s="212"/>
      <c r="M93" s="109"/>
    </row>
    <row r="94" spans="1:13" ht="54" customHeight="1" x14ac:dyDescent="0.25">
      <c r="A94" s="196"/>
      <c r="B94" s="199"/>
      <c r="C94" s="202"/>
      <c r="D94" s="94"/>
      <c r="E94" s="94"/>
      <c r="F94" s="94"/>
      <c r="G94" s="209"/>
      <c r="H94" s="210"/>
      <c r="I94" s="211"/>
      <c r="J94" s="210"/>
      <c r="K94" s="210"/>
      <c r="L94" s="212"/>
      <c r="M94" s="95"/>
    </row>
    <row r="95" spans="1:13" ht="54" customHeight="1" x14ac:dyDescent="0.25">
      <c r="A95" s="196"/>
      <c r="B95" s="199"/>
      <c r="C95" s="202"/>
      <c r="D95" s="94"/>
      <c r="E95" s="94"/>
      <c r="F95" s="94"/>
      <c r="G95" s="209"/>
      <c r="H95" s="210"/>
      <c r="I95" s="211"/>
      <c r="J95" s="210"/>
      <c r="K95" s="210"/>
      <c r="L95" s="212"/>
      <c r="M95" s="95"/>
    </row>
    <row r="96" spans="1:13" ht="54" customHeight="1" x14ac:dyDescent="0.25">
      <c r="A96" s="196"/>
      <c r="B96" s="199"/>
      <c r="C96" s="202"/>
      <c r="D96" s="94"/>
      <c r="E96" s="94"/>
      <c r="F96" s="94"/>
      <c r="G96" s="209"/>
      <c r="H96" s="210"/>
      <c r="I96" s="211"/>
      <c r="J96" s="210"/>
      <c r="K96" s="210"/>
      <c r="L96" s="212"/>
      <c r="M96" s="95"/>
    </row>
    <row r="97" spans="1:13" ht="54" customHeight="1" x14ac:dyDescent="0.25">
      <c r="A97" s="196"/>
      <c r="B97" s="199"/>
      <c r="C97" s="202"/>
      <c r="D97" s="94"/>
      <c r="E97" s="94"/>
      <c r="F97" s="94"/>
      <c r="G97" s="209"/>
      <c r="H97" s="210"/>
      <c r="I97" s="211"/>
      <c r="J97" s="210"/>
      <c r="K97" s="210"/>
      <c r="L97" s="212"/>
      <c r="M97" s="95"/>
    </row>
    <row r="98" spans="1:13" ht="54" customHeight="1" x14ac:dyDescent="0.25">
      <c r="A98" s="196"/>
      <c r="B98" s="199"/>
      <c r="C98" s="202"/>
      <c r="D98" s="96" t="s">
        <v>23</v>
      </c>
      <c r="E98" s="96" t="s">
        <v>23</v>
      </c>
      <c r="F98" s="96" t="s">
        <v>23</v>
      </c>
      <c r="G98" s="209"/>
      <c r="H98" s="210"/>
      <c r="I98" s="211"/>
      <c r="J98" s="210"/>
      <c r="K98" s="210"/>
      <c r="L98" s="212"/>
      <c r="M98" s="95"/>
    </row>
    <row r="99" spans="1:13" ht="54" customHeight="1" thickBot="1" x14ac:dyDescent="0.3">
      <c r="A99" s="197"/>
      <c r="B99" s="200"/>
      <c r="C99" s="203"/>
      <c r="D99" s="97" t="s">
        <v>23</v>
      </c>
      <c r="E99" s="97" t="s">
        <v>23</v>
      </c>
      <c r="F99" s="97" t="s">
        <v>23</v>
      </c>
      <c r="G99" s="220"/>
      <c r="H99" s="221"/>
      <c r="I99" s="222"/>
      <c r="J99" s="210"/>
      <c r="K99" s="210"/>
      <c r="L99" s="212"/>
      <c r="M99" s="98"/>
    </row>
    <row r="100" spans="1:13" ht="15.75" customHeight="1" x14ac:dyDescent="0.25">
      <c r="A100" s="9" t="s">
        <v>24</v>
      </c>
      <c r="B100" s="13"/>
      <c r="C100" s="18"/>
      <c r="D100" s="1"/>
      <c r="E100" s="1"/>
      <c r="F100" s="26" t="s">
        <v>66</v>
      </c>
      <c r="G100" s="223">
        <f>SUM(G93:I99)</f>
        <v>0</v>
      </c>
      <c r="H100" s="224"/>
      <c r="I100" s="224"/>
      <c r="J100" s="223">
        <f>SUM(J93:L99)</f>
        <v>0</v>
      </c>
      <c r="K100" s="224"/>
      <c r="L100" s="225"/>
    </row>
    <row r="101" spans="1:13" ht="15.75" customHeight="1" thickBot="1" x14ac:dyDescent="0.3">
      <c r="A101" s="9" t="s">
        <v>26</v>
      </c>
      <c r="B101" s="13"/>
      <c r="C101" s="18"/>
      <c r="D101" s="1"/>
      <c r="E101" s="1"/>
      <c r="F101" s="27" t="s">
        <v>27</v>
      </c>
      <c r="G101" s="54"/>
      <c r="H101" s="86" t="str">
        <f>IF(COUNT(G93:I99)=0,"",G100/COUNT(G93:I99)*DATA!E13/10)</f>
        <v/>
      </c>
      <c r="I101" s="86"/>
      <c r="J101" s="85"/>
      <c r="K101" s="86" t="str">
        <f>IF(COUNT(J93:L99)=0,"",J100/COUNT(J93:L99)*DATA!E13/10)</f>
        <v/>
      </c>
      <c r="L101" s="55"/>
    </row>
    <row r="102" spans="1:13" x14ac:dyDescent="0.25">
      <c r="A102" s="9" t="s">
        <v>843</v>
      </c>
      <c r="B102" s="13"/>
      <c r="C102" s="14"/>
      <c r="D102" s="13"/>
      <c r="E102" s="13"/>
      <c r="F102" s="15"/>
      <c r="G102" s="16"/>
      <c r="H102" s="16"/>
      <c r="I102" s="16"/>
      <c r="J102" s="16"/>
      <c r="K102" s="16"/>
      <c r="L102" s="16"/>
    </row>
    <row r="103" spans="1:13" x14ac:dyDescent="0.25">
      <c r="A103" s="8"/>
      <c r="B103" s="13"/>
      <c r="C103" s="14"/>
      <c r="D103" s="13"/>
      <c r="E103" s="13"/>
      <c r="F103" s="15"/>
      <c r="G103" s="16"/>
      <c r="H103" s="16"/>
      <c r="I103" s="16"/>
      <c r="J103" s="16"/>
      <c r="K103" s="16"/>
      <c r="L103" s="16"/>
    </row>
    <row r="104" spans="1:13" x14ac:dyDescent="0.25">
      <c r="A104" s="8"/>
      <c r="B104" s="13"/>
      <c r="C104" s="14"/>
      <c r="D104" s="13"/>
      <c r="E104" s="13"/>
      <c r="F104" s="15"/>
      <c r="G104" s="16"/>
      <c r="H104" s="16"/>
      <c r="I104" s="16"/>
      <c r="J104" s="16"/>
      <c r="K104" s="16"/>
      <c r="L104" s="16"/>
    </row>
    <row r="105" spans="1:13" x14ac:dyDescent="0.25">
      <c r="A105" s="13"/>
      <c r="B105" s="13"/>
      <c r="C105" s="14"/>
      <c r="D105" s="13"/>
      <c r="E105" s="13"/>
      <c r="F105" s="13"/>
      <c r="G105" s="13"/>
      <c r="H105" s="13"/>
      <c r="I105" s="13"/>
      <c r="J105" s="13"/>
      <c r="K105" s="13"/>
      <c r="L105" s="13"/>
    </row>
    <row r="106" spans="1:13" x14ac:dyDescent="0.25">
      <c r="A106" s="13"/>
      <c r="B106" s="13"/>
      <c r="C106" s="14"/>
      <c r="D106" s="13"/>
      <c r="E106" s="13"/>
      <c r="F106" s="13"/>
      <c r="G106" s="13"/>
      <c r="H106" s="13"/>
      <c r="I106" s="13"/>
      <c r="J106" s="13"/>
      <c r="K106" s="13"/>
      <c r="L106" s="13"/>
    </row>
    <row r="107" spans="1:13" x14ac:dyDescent="0.25">
      <c r="A107" s="13"/>
      <c r="B107" s="13"/>
      <c r="C107" s="14"/>
      <c r="D107" s="13"/>
      <c r="E107" s="13"/>
      <c r="F107" s="13"/>
      <c r="G107" s="13"/>
      <c r="H107" s="13"/>
      <c r="I107" s="13"/>
      <c r="J107" s="13"/>
      <c r="K107" s="13"/>
      <c r="L107" s="13"/>
    </row>
  </sheetData>
  <sheetProtection password="FC50" sheet="1" objects="1" scenarios="1" formatCells="0" formatColumns="0" formatRows="0" insertColumns="0" insertRows="0" deleteColumns="0" deleteRows="0"/>
  <mergeCells count="152">
    <mergeCell ref="G98:I98"/>
    <mergeCell ref="J98:L98"/>
    <mergeCell ref="G99:I99"/>
    <mergeCell ref="J99:L99"/>
    <mergeCell ref="G100:I100"/>
    <mergeCell ref="J100:L100"/>
    <mergeCell ref="G95:I95"/>
    <mergeCell ref="J95:L95"/>
    <mergeCell ref="G96:I96"/>
    <mergeCell ref="J96:L96"/>
    <mergeCell ref="G97:I97"/>
    <mergeCell ref="J97:L97"/>
    <mergeCell ref="J92:L92"/>
    <mergeCell ref="G93:I93"/>
    <mergeCell ref="J93:L93"/>
    <mergeCell ref="G94:I94"/>
    <mergeCell ref="J94:L94"/>
    <mergeCell ref="G81:I81"/>
    <mergeCell ref="J81:L81"/>
    <mergeCell ref="G82:I82"/>
    <mergeCell ref="J82:L82"/>
    <mergeCell ref="G91:L91"/>
    <mergeCell ref="G27:I27"/>
    <mergeCell ref="J27:L27"/>
    <mergeCell ref="G28:I28"/>
    <mergeCell ref="J28:L28"/>
    <mergeCell ref="G46:I46"/>
    <mergeCell ref="J46:L46"/>
    <mergeCell ref="G47:I47"/>
    <mergeCell ref="J47:L47"/>
    <mergeCell ref="G48:I48"/>
    <mergeCell ref="J48:L48"/>
    <mergeCell ref="J43:L43"/>
    <mergeCell ref="G44:I44"/>
    <mergeCell ref="J44:L44"/>
    <mergeCell ref="G45:I45"/>
    <mergeCell ref="J45:L45"/>
    <mergeCell ref="G14:I14"/>
    <mergeCell ref="J14:L14"/>
    <mergeCell ref="G20:L20"/>
    <mergeCell ref="G21:I21"/>
    <mergeCell ref="J21:L21"/>
    <mergeCell ref="G11:I11"/>
    <mergeCell ref="J11:L11"/>
    <mergeCell ref="G12:I12"/>
    <mergeCell ref="J12:L12"/>
    <mergeCell ref="G13:I13"/>
    <mergeCell ref="J13:L13"/>
    <mergeCell ref="G8:I8"/>
    <mergeCell ref="J8:L8"/>
    <mergeCell ref="G9:I9"/>
    <mergeCell ref="J9:L9"/>
    <mergeCell ref="G10:I10"/>
    <mergeCell ref="J10:L10"/>
    <mergeCell ref="G5:L5"/>
    <mergeCell ref="G6:I6"/>
    <mergeCell ref="J6:L6"/>
    <mergeCell ref="G7:I7"/>
    <mergeCell ref="J7:L7"/>
    <mergeCell ref="A7:A13"/>
    <mergeCell ref="B7:B13"/>
    <mergeCell ref="C7:C13"/>
    <mergeCell ref="A2:M2"/>
    <mergeCell ref="A3:M3"/>
    <mergeCell ref="C5:C6"/>
    <mergeCell ref="D5:F5"/>
    <mergeCell ref="M5:M6"/>
    <mergeCell ref="C56:C57"/>
    <mergeCell ref="D56:F56"/>
    <mergeCell ref="M56:M57"/>
    <mergeCell ref="M20:M21"/>
    <mergeCell ref="A22:A28"/>
    <mergeCell ref="B22:B28"/>
    <mergeCell ref="C22:C28"/>
    <mergeCell ref="C20:C21"/>
    <mergeCell ref="D20:F20"/>
    <mergeCell ref="G22:I22"/>
    <mergeCell ref="J22:L22"/>
    <mergeCell ref="G23:I23"/>
    <mergeCell ref="J23:L23"/>
    <mergeCell ref="G24:I24"/>
    <mergeCell ref="J24:L24"/>
    <mergeCell ref="G25:I25"/>
    <mergeCell ref="J25:L25"/>
    <mergeCell ref="A93:A99"/>
    <mergeCell ref="B93:B99"/>
    <mergeCell ref="C93:C99"/>
    <mergeCell ref="A58:A64"/>
    <mergeCell ref="B58:B64"/>
    <mergeCell ref="C58:C64"/>
    <mergeCell ref="C91:C92"/>
    <mergeCell ref="A75:A81"/>
    <mergeCell ref="B75:B81"/>
    <mergeCell ref="C75:C81"/>
    <mergeCell ref="C73:C74"/>
    <mergeCell ref="D91:F91"/>
    <mergeCell ref="A41:A47"/>
    <mergeCell ref="B41:B47"/>
    <mergeCell ref="C41:C47"/>
    <mergeCell ref="C39:C40"/>
    <mergeCell ref="G29:I29"/>
    <mergeCell ref="J29:L29"/>
    <mergeCell ref="G39:L39"/>
    <mergeCell ref="G40:I40"/>
    <mergeCell ref="J40:L40"/>
    <mergeCell ref="G26:I26"/>
    <mergeCell ref="J26:L26"/>
    <mergeCell ref="D73:F73"/>
    <mergeCell ref="G41:I41"/>
    <mergeCell ref="J41:L41"/>
    <mergeCell ref="G42:I42"/>
    <mergeCell ref="J42:L42"/>
    <mergeCell ref="G43:I43"/>
    <mergeCell ref="D39:F39"/>
    <mergeCell ref="G59:I59"/>
    <mergeCell ref="J59:L59"/>
    <mergeCell ref="G60:I60"/>
    <mergeCell ref="J60:L60"/>
    <mergeCell ref="G61:I61"/>
    <mergeCell ref="J61:L61"/>
    <mergeCell ref="G56:L56"/>
    <mergeCell ref="G57:I57"/>
    <mergeCell ref="J57:L57"/>
    <mergeCell ref="G58:I58"/>
    <mergeCell ref="J58:L58"/>
    <mergeCell ref="G65:I65"/>
    <mergeCell ref="J65:L65"/>
    <mergeCell ref="G73:L73"/>
    <mergeCell ref="J64:L64"/>
    <mergeCell ref="G64:I64"/>
    <mergeCell ref="J63:L63"/>
    <mergeCell ref="G63:I63"/>
    <mergeCell ref="J62:L62"/>
    <mergeCell ref="G62:I62"/>
    <mergeCell ref="M91:M92"/>
    <mergeCell ref="M39:M40"/>
    <mergeCell ref="M73:M74"/>
    <mergeCell ref="G74:I74"/>
    <mergeCell ref="J74:L74"/>
    <mergeCell ref="G78:I78"/>
    <mergeCell ref="J78:L78"/>
    <mergeCell ref="G79:I79"/>
    <mergeCell ref="J79:L79"/>
    <mergeCell ref="G80:I80"/>
    <mergeCell ref="J80:L80"/>
    <mergeCell ref="G75:I75"/>
    <mergeCell ref="J75:L75"/>
    <mergeCell ref="G76:I76"/>
    <mergeCell ref="J76:L76"/>
    <mergeCell ref="G77:I77"/>
    <mergeCell ref="J77:L77"/>
    <mergeCell ref="G92:I92"/>
  </mergeCells>
  <pageMargins left="0.11811023622047245" right="0.11811023622047245" top="0.39370078740157483"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disablePrompts="1" xWindow="610" yWindow="407" count="93">
        <x14:dataValidation type="list" allowBlank="1" showInputMessage="1" showErrorMessage="1" prompt="Select Indicator 5 based on which you evaluate outcomes in this subdimension.">
          <x14:formula1>
            <xm:f>LIST!$F$289:$F$290</xm:f>
          </x14:formula1>
          <xm:sqref>F79</xm:sqref>
        </x14:dataValidation>
        <x14:dataValidation type="list" allowBlank="1" showInputMessage="1" showErrorMessage="1" prompt="Select Indicator 4 based on which you evaluate outcomes in this subdimension.">
          <x14:formula1>
            <xm:f>LIST!$F$289:$F$290</xm:f>
          </x14:formula1>
          <xm:sqref>F78</xm:sqref>
        </x14:dataValidation>
        <x14:dataValidation type="list" showInputMessage="1" showErrorMessage="1" prompt="Select the degree of project relevance to this subdimension.">
          <x14:formula1>
            <xm:f>LIST!$C$4:$C$14</xm:f>
          </x14:formula1>
          <xm:sqref>C7:C13 C22:C28 C58:C64 C75:C81 C93:C99 C41:C47</xm:sqref>
        </x14:dataValidation>
        <x14:dataValidation type="list" allowBlank="1" showInputMessage="1" showErrorMessage="1" prompt="Select Indicator 5 based on which you evaluate outputs in this subdimension.">
          <x14:formula1>
            <xm:f>LIST!$D$233:$D$245</xm:f>
          </x14:formula1>
          <xm:sqref>D11</xm:sqref>
        </x14:dataValidation>
        <x14:dataValidation type="list" allowBlank="1" showInputMessage="1" showErrorMessage="1" prompt="Select Indicator 1 based on which you evaluate outputs in this subdimension.">
          <x14:formula1>
            <xm:f>LIST!$D$233:$D$245</xm:f>
          </x14:formula1>
          <xm:sqref>D7</xm:sqref>
        </x14:dataValidation>
        <x14:dataValidation type="list" allowBlank="1" showInputMessage="1" showErrorMessage="1" prompt="Select Indicator 2 based on which you evaluate outputs in this subdimension.">
          <x14:formula1>
            <xm:f>LIST!$D$233:$D$245</xm:f>
          </x14:formula1>
          <xm:sqref>D8</xm:sqref>
        </x14:dataValidation>
        <x14:dataValidation type="list" allowBlank="1" showInputMessage="1" showErrorMessage="1" prompt="Select Indicator 3 based on which you evaluate outputs in this subdimension.">
          <x14:formula1>
            <xm:f>LIST!$D$233:$D$245</xm:f>
          </x14:formula1>
          <xm:sqref>D9</xm:sqref>
        </x14:dataValidation>
        <x14:dataValidation type="list" allowBlank="1" showInputMessage="1" showErrorMessage="1" prompt="Select Indicator 4 based on which you evaluate outputs in this subdimension.">
          <x14:formula1>
            <xm:f>LIST!$D$233:$D$245</xm:f>
          </x14:formula1>
          <xm:sqref>D10</xm:sqref>
        </x14:dataValidation>
        <x14:dataValidation type="list" allowBlank="1" showInputMessage="1" showErrorMessage="1" prompt="Select Indicator 1 based on which you evaluate outcomes in this subdimension.">
          <x14:formula1>
            <xm:f>LIST!$E$233:$E$241</xm:f>
          </x14:formula1>
          <xm:sqref>E7</xm:sqref>
        </x14:dataValidation>
        <x14:dataValidation type="list" allowBlank="1" showInputMessage="1" showErrorMessage="1" prompt="Select Indicator 2 based on which you evaluate outcomes in this subdimension.">
          <x14:formula1>
            <xm:f>LIST!$E$233:$E$241</xm:f>
          </x14:formula1>
          <xm:sqref>E8</xm:sqref>
        </x14:dataValidation>
        <x14:dataValidation type="list" allowBlank="1" showInputMessage="1" showErrorMessage="1" prompt="Select Indicator 3 based on which you evaluate outcomes in this subdimension.">
          <x14:formula1>
            <xm:f>LIST!$E$233:$E$241</xm:f>
          </x14:formula1>
          <xm:sqref>E9</xm:sqref>
        </x14:dataValidation>
        <x14:dataValidation type="list" allowBlank="1" showInputMessage="1" showErrorMessage="1" prompt="Select Indicator 4 based on which you evaluate outcomes in this subdimension.">
          <x14:formula1>
            <xm:f>LIST!$E$233:$E$241</xm:f>
          </x14:formula1>
          <xm:sqref>E10</xm:sqref>
        </x14:dataValidation>
        <x14:dataValidation type="list" allowBlank="1" showInputMessage="1" showErrorMessage="1" prompt="Select Indicator 5 based on which you evaluate outcomes in this subdimension.">
          <x14:formula1>
            <xm:f>LIST!$E$233:$E$241</xm:f>
          </x14:formula1>
          <xm:sqref>E11</xm:sqref>
        </x14:dataValidation>
        <x14:dataValidation type="list" allowBlank="1" showInputMessage="1" showErrorMessage="1" prompt="Select Indicator 1 based on which you evaluate outcomes in this subdimension.">
          <x14:formula1>
            <xm:f>LIST!$F$233:$F$240</xm:f>
          </x14:formula1>
          <xm:sqref>F7</xm:sqref>
        </x14:dataValidation>
        <x14:dataValidation type="list" allowBlank="1" showInputMessage="1" showErrorMessage="1" prompt="Select Indicator 2 based on which you evaluate outcomes in this subdimension.">
          <x14:formula1>
            <xm:f>LIST!$F$233:$F$240</xm:f>
          </x14:formula1>
          <xm:sqref>F8</xm:sqref>
        </x14:dataValidation>
        <x14:dataValidation type="list" allowBlank="1" showInputMessage="1" showErrorMessage="1" prompt="Select Indicator 3 based on which you evaluate outcomes in this subdimension.">
          <x14:formula1>
            <xm:f>LIST!$F$233:$F$240</xm:f>
          </x14:formula1>
          <xm:sqref>F9</xm:sqref>
        </x14:dataValidation>
        <x14:dataValidation type="list" allowBlank="1" showInputMessage="1" showErrorMessage="1" prompt="Select Indicator 4 based on which you evaluate outcomes in this subdimension.">
          <x14:formula1>
            <xm:f>LIST!$F$233:$F$240</xm:f>
          </x14:formula1>
          <xm:sqref>F10</xm:sqref>
        </x14:dataValidation>
        <x14:dataValidation type="list" allowBlank="1" showInputMessage="1" showErrorMessage="1" prompt="Select Indicator 5 based on which you evaluate outcomes in this subdimension.">
          <x14:formula1>
            <xm:f>LIST!$F$233:$F$240</xm:f>
          </x14:formula1>
          <xm:sqref>F11</xm:sqref>
        </x14:dataValidation>
        <x14:dataValidation type="list" allowBlank="1" showInputMessage="1" showErrorMessage="1" prompt="Select Indicator 1 based on which you evaluate outputs in this subdimension.">
          <x14:formula1>
            <xm:f>LIST!$D$248:$D$251</xm:f>
          </x14:formula1>
          <xm:sqref>D22</xm:sqref>
        </x14:dataValidation>
        <x14:dataValidation type="list" allowBlank="1" showInputMessage="1" showErrorMessage="1" prompt="Select Indicator 2 based on which you evaluate outputs in this subdimension.">
          <x14:formula1>
            <xm:f>LIST!$D$248:$D$251</xm:f>
          </x14:formula1>
          <xm:sqref>D23</xm:sqref>
        </x14:dataValidation>
        <x14:dataValidation type="list" allowBlank="1" showInputMessage="1" showErrorMessage="1" prompt="Select Indicator 3 based on which you evaluate outputs in this subdimension.">
          <x14:formula1>
            <xm:f>LIST!$D$248:$D$251</xm:f>
          </x14:formula1>
          <xm:sqref>D24</xm:sqref>
        </x14:dataValidation>
        <x14:dataValidation type="list" allowBlank="1" showInputMessage="1" showErrorMessage="1" prompt="Select Indicator 4 based on which you evaluate outputs in this subdimension.">
          <x14:formula1>
            <xm:f>LIST!$D$248:$D$251</xm:f>
          </x14:formula1>
          <xm:sqref>D25</xm:sqref>
        </x14:dataValidation>
        <x14:dataValidation type="list" allowBlank="1" showInputMessage="1" showErrorMessage="1" prompt="Select Indicator 5 based on which you evaluate outputs in this subdimension.">
          <x14:formula1>
            <xm:f>LIST!$D$248:$D$251</xm:f>
          </x14:formula1>
          <xm:sqref>D26</xm:sqref>
        </x14:dataValidation>
        <x14:dataValidation type="list" allowBlank="1" showInputMessage="1" showErrorMessage="1" prompt="Select Indicator 1 based on which you evaluate outcomes in this subdimension.">
          <x14:formula1>
            <xm:f>LIST!$E$248:$E$252</xm:f>
          </x14:formula1>
          <xm:sqref>E22</xm:sqref>
        </x14:dataValidation>
        <x14:dataValidation type="list" allowBlank="1" showInputMessage="1" showErrorMessage="1" prompt="Select Indicator 2 based on which you evaluate outcomes in this subdimension.">
          <x14:formula1>
            <xm:f>LIST!$E$248:$E$252</xm:f>
          </x14:formula1>
          <xm:sqref>E23</xm:sqref>
        </x14:dataValidation>
        <x14:dataValidation type="list" allowBlank="1" showInputMessage="1" showErrorMessage="1" prompt="Select Indicator 3 based on which you evaluate outcomes in this subdimension.">
          <x14:formula1>
            <xm:f>LIST!$E$248:$E$252</xm:f>
          </x14:formula1>
          <xm:sqref>E24</xm:sqref>
        </x14:dataValidation>
        <x14:dataValidation type="list" allowBlank="1" showInputMessage="1" showErrorMessage="1" prompt="Select Indicator 4 based on which you evaluate outcomes in this subdimension.">
          <x14:formula1>
            <xm:f>LIST!$E$248:$E$252</xm:f>
          </x14:formula1>
          <xm:sqref>E25</xm:sqref>
        </x14:dataValidation>
        <x14:dataValidation type="list" allowBlank="1" showInputMessage="1" showErrorMessage="1" prompt="Select Indicator 5 based on which you evaluate outcomes in this subdimension.">
          <x14:formula1>
            <xm:f>LIST!$E$248:$E$252</xm:f>
          </x14:formula1>
          <xm:sqref>E26</xm:sqref>
        </x14:dataValidation>
        <x14:dataValidation type="list" allowBlank="1" showInputMessage="1" showErrorMessage="1" prompt="Select Indicator 1 based on which you evaluate outcomes in this subdimension.">
          <x14:formula1>
            <xm:f>LIST!$F$248:$F$257</xm:f>
          </x14:formula1>
          <xm:sqref>F22</xm:sqref>
        </x14:dataValidation>
        <x14:dataValidation type="list" allowBlank="1" showInputMessage="1" showErrorMessage="1" prompt="Select Indicator 2 based on which you evaluate outcomes in this subdimension.">
          <x14:formula1>
            <xm:f>LIST!$F$248:$F$257</xm:f>
          </x14:formula1>
          <xm:sqref>F23</xm:sqref>
        </x14:dataValidation>
        <x14:dataValidation type="list" allowBlank="1" showInputMessage="1" showErrorMessage="1" prompt="Select Indicator 3 based on which you evaluate outcomes in this subdimension.">
          <x14:formula1>
            <xm:f>LIST!$F$248:$F$257</xm:f>
          </x14:formula1>
          <xm:sqref>F24</xm:sqref>
        </x14:dataValidation>
        <x14:dataValidation type="list" allowBlank="1" showInputMessage="1" showErrorMessage="1" prompt="Select Indicator 4 based on which you evaluate outcomes in this subdimension.">
          <x14:formula1>
            <xm:f>LIST!$F$248:$F$257</xm:f>
          </x14:formula1>
          <xm:sqref>F25</xm:sqref>
        </x14:dataValidation>
        <x14:dataValidation type="list" allowBlank="1" showInputMessage="1" showErrorMessage="1" prompt="Select Indicator 5 based on which you evaluate outcomes in this subdimension.">
          <x14:formula1>
            <xm:f>LIST!$F$248:$F$257</xm:f>
          </x14:formula1>
          <xm:sqref>F26</xm:sqref>
        </x14:dataValidation>
        <x14:dataValidation type="list" allowBlank="1" showInputMessage="1" showErrorMessage="1" prompt="Select Indicator 1 based on which you evaluate outputs in this subdimension.">
          <x14:formula1>
            <xm:f>LIST!$D$275:$D$281</xm:f>
          </x14:formula1>
          <xm:sqref>D58</xm:sqref>
        </x14:dataValidation>
        <x14:dataValidation type="list" allowBlank="1" showInputMessage="1" showErrorMessage="1" prompt="Select Indicator 2 based on which you evaluate outputs in this subdimension.">
          <x14:formula1>
            <xm:f>LIST!$D$275:$D$281</xm:f>
          </x14:formula1>
          <xm:sqref>D59</xm:sqref>
        </x14:dataValidation>
        <x14:dataValidation type="list" allowBlank="1" showInputMessage="1" showErrorMessage="1" prompt="Select Indicator 3 based on which you evaluate outputs in this subdimension.">
          <x14:formula1>
            <xm:f>LIST!$D$275:$D$281</xm:f>
          </x14:formula1>
          <xm:sqref>D60</xm:sqref>
        </x14:dataValidation>
        <x14:dataValidation type="list" allowBlank="1" showInputMessage="1" showErrorMessage="1" prompt="Select Indicator 4 based on which you evaluate outputs in this subdimension.">
          <x14:formula1>
            <xm:f>LIST!$D$275:$D$281</xm:f>
          </x14:formula1>
          <xm:sqref>D61</xm:sqref>
        </x14:dataValidation>
        <x14:dataValidation type="list" allowBlank="1" showInputMessage="1" showErrorMessage="1" prompt="Select Indicator 5 based on which you evaluate outputs in this subdimension.">
          <x14:formula1>
            <xm:f>LIST!$D$275:$D$281</xm:f>
          </x14:formula1>
          <xm:sqref>D62</xm:sqref>
        </x14:dataValidation>
        <x14:dataValidation type="list" allowBlank="1" showInputMessage="1" showErrorMessage="1" prompt="Select Indicator 1 based on which you evaluate outcomes in this subdimension.">
          <x14:formula1>
            <xm:f>LIST!$E$275:$E$280</xm:f>
          </x14:formula1>
          <xm:sqref>E58</xm:sqref>
        </x14:dataValidation>
        <x14:dataValidation type="list" allowBlank="1" showInputMessage="1" showErrorMessage="1" prompt="Select Indicator 2 based on which you evaluate outcomes in this subdimension.">
          <x14:formula1>
            <xm:f>LIST!$E$275:$E$280</xm:f>
          </x14:formula1>
          <xm:sqref>E59</xm:sqref>
        </x14:dataValidation>
        <x14:dataValidation type="list" allowBlank="1" showInputMessage="1" showErrorMessage="1" prompt="Select Indicator 3 based on which you evaluate outcomes in this subdimension.">
          <x14:formula1>
            <xm:f>LIST!$E$275:$E$280</xm:f>
          </x14:formula1>
          <xm:sqref>E60</xm:sqref>
        </x14:dataValidation>
        <x14:dataValidation type="list" allowBlank="1" showInputMessage="1" showErrorMessage="1" prompt="Select Indicator 1 based on which you evaluate outcomes in this subdimension.">
          <x14:formula1>
            <xm:f>LIST!$F$275:$F$284</xm:f>
          </x14:formula1>
          <xm:sqref>F58</xm:sqref>
        </x14:dataValidation>
        <x14:dataValidation type="list" allowBlank="1" showInputMessage="1" showErrorMessage="1" prompt="Select Indicator 2 based on which you evaluate outcomes in this subdimension.">
          <x14:formula1>
            <xm:f>LIST!$F$275:$F$284</xm:f>
          </x14:formula1>
          <xm:sqref>F59</xm:sqref>
        </x14:dataValidation>
        <x14:dataValidation type="list" allowBlank="1" showInputMessage="1" showErrorMessage="1" prompt="Select Indicator 3 based on which you evaluate outcomes in this subdimension.">
          <x14:formula1>
            <xm:f>LIST!$F$275:$F$284</xm:f>
          </x14:formula1>
          <xm:sqref>F60</xm:sqref>
        </x14:dataValidation>
        <x14:dataValidation type="list" allowBlank="1" showInputMessage="1" showErrorMessage="1" prompt="Select Indicator 4 based on which you evaluate outcomes in this subdimension.">
          <x14:formula1>
            <xm:f>LIST!$F$275:$F$284</xm:f>
          </x14:formula1>
          <xm:sqref>F61</xm:sqref>
        </x14:dataValidation>
        <x14:dataValidation type="list" allowBlank="1" showInputMessage="1" showErrorMessage="1" prompt="Select Indicator 5 based on which you evaluate outcomes in this subdimension.">
          <x14:formula1>
            <xm:f>LIST!$F$275:$F$284</xm:f>
          </x14:formula1>
          <xm:sqref>F62</xm:sqref>
        </x14:dataValidation>
        <x14:dataValidation type="list" allowBlank="1" showInputMessage="1" showErrorMessage="1" prompt="Select Indicator 1 based on which you evaluate outputs in this subdimension.">
          <x14:formula1>
            <xm:f>LIST!$D$289:$D$293</xm:f>
          </x14:formula1>
          <xm:sqref>D75</xm:sqref>
        </x14:dataValidation>
        <x14:dataValidation type="list" allowBlank="1" showInputMessage="1" showErrorMessage="1" prompt="Select Indicator 2 based on which you evaluate outputs in this subdimension.">
          <x14:formula1>
            <xm:f>LIST!$D$289:$D$293</xm:f>
          </x14:formula1>
          <xm:sqref>D76</xm:sqref>
        </x14:dataValidation>
        <x14:dataValidation type="list" allowBlank="1" showInputMessage="1" showErrorMessage="1" prompt="Select Indicator 3 based on which you evaluate outputs in this subdimension.">
          <x14:formula1>
            <xm:f>LIST!$D$289:$D$293</xm:f>
          </x14:formula1>
          <xm:sqref>D77</xm:sqref>
        </x14:dataValidation>
        <x14:dataValidation type="list" allowBlank="1" showInputMessage="1" showErrorMessage="1" prompt="Select Indicator 4 based on which you evaluate outputs in this subdimension.">
          <x14:formula1>
            <xm:f>LIST!$D$289:$D$293</xm:f>
          </x14:formula1>
          <xm:sqref>D78</xm:sqref>
        </x14:dataValidation>
        <x14:dataValidation type="list" allowBlank="1" showInputMessage="1" showErrorMessage="1" prompt="Select Indicator 5 based on which you evaluate outputs in this subdimension.">
          <x14:formula1>
            <xm:f>LIST!$D$289:$D$293</xm:f>
          </x14:formula1>
          <xm:sqref>D79</xm:sqref>
        </x14:dataValidation>
        <x14:dataValidation type="list" allowBlank="1" showInputMessage="1" showErrorMessage="1" prompt="Select Indicator 1 based on which you evaluate outcomes in this subdimension.">
          <x14:formula1>
            <xm:f>LIST!$E$289:$E$292</xm:f>
          </x14:formula1>
          <xm:sqref>E75</xm:sqref>
        </x14:dataValidation>
        <x14:dataValidation type="list" allowBlank="1" showInputMessage="1" showErrorMessage="1" prompt="Select Indicator 2 based on which you evaluate outcomes in this subdimension.">
          <x14:formula1>
            <xm:f>LIST!$E$289:$E$292</xm:f>
          </x14:formula1>
          <xm:sqref>E76</xm:sqref>
        </x14:dataValidation>
        <x14:dataValidation type="list" allowBlank="1" showInputMessage="1" showErrorMessage="1" prompt="Select Indicator 3 based on which you evaluate outcomes in this subdimension.">
          <x14:formula1>
            <xm:f>LIST!$E$289:$E$292</xm:f>
          </x14:formula1>
          <xm:sqref>E77</xm:sqref>
        </x14:dataValidation>
        <x14:dataValidation type="list" allowBlank="1" showInputMessage="1" showErrorMessage="1" prompt="Select Indicator 4 based on which you evaluate outcomes in this subdimension.">
          <x14:formula1>
            <xm:f>LIST!$E$289:$E$292</xm:f>
          </x14:formula1>
          <xm:sqref>E78</xm:sqref>
        </x14:dataValidation>
        <x14:dataValidation type="list" allowBlank="1" showInputMessage="1" showErrorMessage="1" prompt="Select Indicator 5 based on which you evaluate outcomes in this subdimension.">
          <x14:formula1>
            <xm:f>LIST!$E$289:$E$292</xm:f>
          </x14:formula1>
          <xm:sqref>E79</xm:sqref>
        </x14:dataValidation>
        <x14:dataValidation type="list" allowBlank="1" showInputMessage="1" showErrorMessage="1" prompt="Select Indicator 1 based on which you evaluate outcomes in this subdimension.">
          <x14:formula1>
            <xm:f>LIST!$F$289:$F$290</xm:f>
          </x14:formula1>
          <xm:sqref>F75</xm:sqref>
        </x14:dataValidation>
        <x14:dataValidation type="list" allowBlank="1" showInputMessage="1" showErrorMessage="1" prompt="Select Indicator 2 based on which you evaluate outcomes in this subdimension.">
          <x14:formula1>
            <xm:f>LIST!$F$289:$F$290</xm:f>
          </x14:formula1>
          <xm:sqref>F76</xm:sqref>
        </x14:dataValidation>
        <x14:dataValidation type="list" allowBlank="1" showInputMessage="1" showErrorMessage="1" prompt="Select Indicator 3 based on which you evaluate outcomes in this subdimension.">
          <x14:formula1>
            <xm:f>LIST!$F$289:$F$290</xm:f>
          </x14:formula1>
          <xm:sqref>F77</xm:sqref>
        </x14:dataValidation>
        <x14:dataValidation type="list" allowBlank="1" showInputMessage="1" showErrorMessage="1" prompt="Select Indicator 1 based on which you evaluate outputs in this subdimension.">
          <x14:formula1>
            <xm:f>LIST!$D$300:$D$309</xm:f>
          </x14:formula1>
          <xm:sqref>D93</xm:sqref>
        </x14:dataValidation>
        <x14:dataValidation type="list" allowBlank="1" showInputMessage="1" showErrorMessage="1" prompt="Select Indicator 2 based on which you evaluate outputs in this subdimension.">
          <x14:formula1>
            <xm:f>LIST!$D$300:$D$309</xm:f>
          </x14:formula1>
          <xm:sqref>D94</xm:sqref>
        </x14:dataValidation>
        <x14:dataValidation type="list" allowBlank="1" showInputMessage="1" showErrorMessage="1" prompt="Select Indicator 3 based on which you evaluate outputs in this subdimension.">
          <x14:formula1>
            <xm:f>LIST!$D$300:$D$309</xm:f>
          </x14:formula1>
          <xm:sqref>D95</xm:sqref>
        </x14:dataValidation>
        <x14:dataValidation type="list" allowBlank="1" showInputMessage="1" showErrorMessage="1" prompt="Select Indicator 4 based on which you evaluate outputs in this subdimension.">
          <x14:formula1>
            <xm:f>LIST!$D$300:$D$309</xm:f>
          </x14:formula1>
          <xm:sqref>D96</xm:sqref>
        </x14:dataValidation>
        <x14:dataValidation type="list" allowBlank="1" showInputMessage="1" showErrorMessage="1" prompt="Select Indicator 5 based on which you evaluate outputs in this subdimension.">
          <x14:formula1>
            <xm:f>LIST!$D$300:$D$309</xm:f>
          </x14:formula1>
          <xm:sqref>D97</xm:sqref>
        </x14:dataValidation>
        <x14:dataValidation type="list" allowBlank="1" showInputMessage="1" showErrorMessage="1" prompt="Select Indicator 1 based on which you evaluate outcomes in this subdimension.">
          <x14:formula1>
            <xm:f>LIST!$E$301:$E$308</xm:f>
          </x14:formula1>
          <xm:sqref>E93</xm:sqref>
        </x14:dataValidation>
        <x14:dataValidation type="list" allowBlank="1" showInputMessage="1" showErrorMessage="1" prompt="Select Indicator 2 based on which you evaluate outcomes in this subdimension.">
          <x14:formula1>
            <xm:f>LIST!$E$300:$E$308</xm:f>
          </x14:formula1>
          <xm:sqref>E94</xm:sqref>
        </x14:dataValidation>
        <x14:dataValidation type="list" allowBlank="1" showInputMessage="1" showErrorMessage="1" prompt="Select Indicator 3 based on which you evaluate outcomes in this subdimension.">
          <x14:formula1>
            <xm:f>LIST!$E$300:$E$308</xm:f>
          </x14:formula1>
          <xm:sqref>E95</xm:sqref>
        </x14:dataValidation>
        <x14:dataValidation type="list" allowBlank="1" showInputMessage="1" showErrorMessage="1" prompt="Select Indicator 4 based on which you evaluate outcomes in this subdimension.">
          <x14:formula1>
            <xm:f>LIST!$E$300:$E$308</xm:f>
          </x14:formula1>
          <xm:sqref>E96</xm:sqref>
        </x14:dataValidation>
        <x14:dataValidation type="list" allowBlank="1" showInputMessage="1" showErrorMessage="1" prompt="Select Indicator 5 based on which you evaluate outcomes in this subdimension.">
          <x14:formula1>
            <xm:f>LIST!$E$300:$E$308</xm:f>
          </x14:formula1>
          <xm:sqref>E97</xm:sqref>
        </x14:dataValidation>
        <x14:dataValidation type="list" allowBlank="1" showInputMessage="1" showErrorMessage="1" prompt="Select Indicator 1 based on which you evaluate outcomes in this subdimension.">
          <x14:formula1>
            <xm:f>LIST!$F$300:$F$310</xm:f>
          </x14:formula1>
          <xm:sqref>F93</xm:sqref>
        </x14:dataValidation>
        <x14:dataValidation type="list" allowBlank="1" showInputMessage="1" showErrorMessage="1" prompt="Select Indicator 2 based on which you evaluate outcomes in this subdimension.">
          <x14:formula1>
            <xm:f>LIST!$F$300:$F$310</xm:f>
          </x14:formula1>
          <xm:sqref>F94</xm:sqref>
        </x14:dataValidation>
        <x14:dataValidation type="list" allowBlank="1" showInputMessage="1" showErrorMessage="1" prompt="Select Indicator 3 based on which you evaluate outcomes in this subdimension.">
          <x14:formula1>
            <xm:f>LIST!$F$300:$F$310</xm:f>
          </x14:formula1>
          <xm:sqref>F95</xm:sqref>
        </x14:dataValidation>
        <x14:dataValidation type="list" allowBlank="1" showInputMessage="1" showErrorMessage="1" prompt="Select Indicator 4 based on which you evaluate outcomes in this subdimension.">
          <x14:formula1>
            <xm:f>LIST!$F$300:$F$310</xm:f>
          </x14:formula1>
          <xm:sqref>F96</xm:sqref>
        </x14:dataValidation>
        <x14:dataValidation type="list" allowBlank="1" showInputMessage="1" showErrorMessage="1" prompt="Select Indicator 5 based on which you evaluate outcomes in this subdimension.">
          <x14:formula1>
            <xm:f>LIST!$F$300:$F$310</xm:f>
          </x14:formula1>
          <xm:sqref>F97</xm:sqref>
        </x14:dataValidation>
        <x14:dataValidation type="list" allowBlank="1" showInputMessage="1" showErrorMessage="1" prompt="Select Indicator 4 based on which you evaluate outcomes in this subdimension.">
          <x14:formula1>
            <xm:f>LIST!$E$275:$E$280</xm:f>
          </x14:formula1>
          <xm:sqref>E61</xm:sqref>
        </x14:dataValidation>
        <x14:dataValidation type="list" allowBlank="1" showInputMessage="1" showErrorMessage="1" prompt="Select Indicator 5 based on which you evaluate outcomes in this subdimension.">
          <x14:formula1>
            <xm:f>LIST!$E$275:$E$280</xm:f>
          </x14:formula1>
          <xm:sqref>E62</xm:sqref>
        </x14:dataValidation>
        <x14:dataValidation type="list" allowBlank="1" showInputMessage="1" showErrorMessage="1" prompt="Select Indicator 1 based on which you evaluate outputs in this subdimension.">
          <x14:formula1>
            <xm:f>LIST!$D$260:$D$271</xm:f>
          </x14:formula1>
          <xm:sqref>D41</xm:sqref>
        </x14:dataValidation>
        <x14:dataValidation type="list" allowBlank="1" showInputMessage="1" showErrorMessage="1" prompt="Select Indicator 2 based on which you evaluate outputs in this subdimension.">
          <x14:formula1>
            <xm:f>LIST!$D$260:$D$271</xm:f>
          </x14:formula1>
          <xm:sqref>D42</xm:sqref>
        </x14:dataValidation>
        <x14:dataValidation type="list" allowBlank="1" showInputMessage="1" showErrorMessage="1" prompt="Select Indicator 3 based on which you evaluate outputs in this subdimension.">
          <x14:formula1>
            <xm:f>LIST!$D$260:$D$271</xm:f>
          </x14:formula1>
          <xm:sqref>D43</xm:sqref>
        </x14:dataValidation>
        <x14:dataValidation type="list" allowBlank="1" showInputMessage="1" showErrorMessage="1" prompt="Select Indicator 4 based on which you evaluate outputs in this subdimension.">
          <x14:formula1>
            <xm:f>LIST!$D$260:$D$271</xm:f>
          </x14:formula1>
          <xm:sqref>D44</xm:sqref>
        </x14:dataValidation>
        <x14:dataValidation type="list" allowBlank="1" showInputMessage="1" showErrorMessage="1" prompt="Select Indicator 5 based on which you evaluate outputs in this subdimension.">
          <x14:formula1>
            <xm:f>LIST!$D$260:$D$271</xm:f>
          </x14:formula1>
          <xm:sqref>D45</xm:sqref>
        </x14:dataValidation>
        <x14:dataValidation type="list" allowBlank="1" showInputMessage="1" showErrorMessage="1" prompt="Select Indicator 1 based on which you evaluate outcomes in this subdimension.">
          <x14:formula1>
            <xm:f>LIST!$E$260:$E$268</xm:f>
          </x14:formula1>
          <xm:sqref>E41</xm:sqref>
        </x14:dataValidation>
        <x14:dataValidation type="list" allowBlank="1" showInputMessage="1" showErrorMessage="1" prompt="Select Indicator 2 based on which you evaluate outcomes in this subdimension.">
          <x14:formula1>
            <xm:f>LIST!$E$260:$E$268</xm:f>
          </x14:formula1>
          <xm:sqref>E42</xm:sqref>
        </x14:dataValidation>
        <x14:dataValidation type="list" allowBlank="1" showInputMessage="1" showErrorMessage="1" prompt="Select Indicator 3 based on which you evaluate outcomes in this subdimension.">
          <x14:formula1>
            <xm:f>LIST!$E$260:$E$268</xm:f>
          </x14:formula1>
          <xm:sqref>E43</xm:sqref>
        </x14:dataValidation>
        <x14:dataValidation type="list" allowBlank="1" showInputMessage="1" showErrorMessage="1" prompt="Select Indicator 4 based on which you evaluate outcomes in this subdimension.">
          <x14:formula1>
            <xm:f>LIST!$E$260:$E$268</xm:f>
          </x14:formula1>
          <xm:sqref>E44</xm:sqref>
        </x14:dataValidation>
        <x14:dataValidation type="list" allowBlank="1" showInputMessage="1" showErrorMessage="1" prompt="Select Indicator 5 based on which you evaluate outcomes in this subdimension.">
          <x14:formula1>
            <xm:f>LIST!$E$260:$E$268</xm:f>
          </x14:formula1>
          <xm:sqref>E45</xm:sqref>
        </x14:dataValidation>
        <x14:dataValidation type="list" allowBlank="1" showInputMessage="1" showErrorMessage="1" prompt="Select Indicator 1 based on which you evaluate outcomes in this subdimension.">
          <x14:formula1>
            <xm:f>LIST!$F$260:$F$272</xm:f>
          </x14:formula1>
          <xm:sqref>F41</xm:sqref>
        </x14:dataValidation>
        <x14:dataValidation type="list" allowBlank="1" showInputMessage="1" showErrorMessage="1" prompt="Select Indicator 2 based on which you evaluate outcomes in this subdimension.">
          <x14:formula1>
            <xm:f>LIST!$F$260:$F$272</xm:f>
          </x14:formula1>
          <xm:sqref>F42</xm:sqref>
        </x14:dataValidation>
        <x14:dataValidation type="list" allowBlank="1" showInputMessage="1" showErrorMessage="1" prompt="Select Indicator 3 based on which you evaluate outcomes in this subdimension.">
          <x14:formula1>
            <xm:f>LIST!$F$260:$F$272</xm:f>
          </x14:formula1>
          <xm:sqref>F43</xm:sqref>
        </x14:dataValidation>
        <x14:dataValidation type="list" allowBlank="1" showInputMessage="1" showErrorMessage="1" prompt="Select Indicator 4 based on which you evaluate outcomes in this subdimension.">
          <x14:formula1>
            <xm:f>LIST!$F$260:$F$272</xm:f>
          </x14:formula1>
          <xm:sqref>F44</xm:sqref>
        </x14:dataValidation>
        <x14:dataValidation type="list" allowBlank="1" showInputMessage="1" showErrorMessage="1" prompt="Select Indicator 5 based on which you evaluate outcomes in this subdimension.">
          <x14:formula1>
            <xm:f>LIST!$F$260:$F$272</xm:f>
          </x14:formula1>
          <xm:sqref>F45</xm:sqref>
        </x14:dataValidation>
        <x14:dataValidation type="list" showInputMessage="1" showErrorMessage="1" prompt="Select a value reflecting the degree of improvement.">
          <x14:formula1>
            <xm:f>LIST!$G$4:$G$9</xm:f>
          </x14:formula1>
          <xm:sqref>G7:I13 G22:I28 G41:I47 G58:I64 G75:I81 G93:I99</xm:sqref>
        </x14:dataValidation>
        <x14:dataValidation type="list" showInputMessage="1" showErrorMessage="1" prompt="Select a value reflecting the degree of deterioration.">
          <x14:formula1>
            <xm:f>LIST!$G$9:$G$14</xm:f>
          </x14:formula1>
          <xm:sqref>J7:L13 J22:L28 J41:L47 J58:L64 J75:L81 J93:L99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9"/>
  <sheetViews>
    <sheetView showGridLines="0" showWhiteSpace="0" view="pageLayout" zoomScaleNormal="100" zoomScaleSheetLayoutView="100" workbookViewId="0">
      <selection activeCell="P8" sqref="P8"/>
    </sheetView>
  </sheetViews>
  <sheetFormatPr defaultRowHeight="15" x14ac:dyDescent="0.25"/>
  <cols>
    <col min="1" max="1" width="3.5703125" customWidth="1"/>
    <col min="2" max="2" width="5.28515625" customWidth="1"/>
    <col min="3" max="3" width="8.5703125" customWidth="1"/>
    <col min="4" max="6" width="25.85546875" customWidth="1"/>
    <col min="7" max="9" width="4" customWidth="1"/>
    <col min="10" max="12" width="4.28515625" customWidth="1"/>
    <col min="13" max="13" width="21" customWidth="1"/>
  </cols>
  <sheetData>
    <row r="1" spans="1:15" ht="24" customHeight="1" x14ac:dyDescent="0.25">
      <c r="A1" s="7" t="s">
        <v>489</v>
      </c>
    </row>
    <row r="2" spans="1:15" s="10" customFormat="1" ht="20.25" customHeight="1" x14ac:dyDescent="0.25">
      <c r="A2" s="213" t="s">
        <v>491</v>
      </c>
      <c r="B2" s="213"/>
      <c r="C2" s="213"/>
      <c r="D2" s="213"/>
      <c r="E2" s="213"/>
      <c r="F2" s="213"/>
      <c r="G2" s="213"/>
      <c r="H2" s="213"/>
      <c r="I2" s="213"/>
      <c r="J2" s="213"/>
      <c r="K2" s="213"/>
      <c r="L2" s="213"/>
      <c r="M2" s="213"/>
    </row>
    <row r="3" spans="1:15" s="12" customFormat="1" ht="15.75" x14ac:dyDescent="0.25">
      <c r="A3" s="214" t="s">
        <v>9</v>
      </c>
      <c r="B3" s="214"/>
      <c r="C3" s="214"/>
      <c r="D3" s="214"/>
      <c r="E3" s="214"/>
      <c r="F3" s="214"/>
      <c r="G3" s="214"/>
      <c r="H3" s="214"/>
      <c r="I3" s="214"/>
      <c r="J3" s="214"/>
      <c r="K3" s="214"/>
      <c r="L3" s="214"/>
      <c r="M3" s="214"/>
    </row>
    <row r="4" spans="1:15" s="12" customFormat="1" ht="4.5" customHeight="1" thickBot="1" x14ac:dyDescent="0.3">
      <c r="A4" s="11"/>
    </row>
    <row r="5" spans="1:15" ht="19.5" customHeight="1" x14ac:dyDescent="0.25">
      <c r="A5" s="13"/>
      <c r="B5" s="13"/>
      <c r="C5" s="204" t="s">
        <v>10</v>
      </c>
      <c r="D5" s="206" t="s">
        <v>11</v>
      </c>
      <c r="E5" s="206"/>
      <c r="F5" s="206"/>
      <c r="G5" s="215" t="s">
        <v>482</v>
      </c>
      <c r="H5" s="216"/>
      <c r="I5" s="216"/>
      <c r="J5" s="216"/>
      <c r="K5" s="216"/>
      <c r="L5" s="217"/>
      <c r="M5" s="207" t="s">
        <v>14</v>
      </c>
    </row>
    <row r="6" spans="1:15" ht="27.75" customHeight="1" thickBot="1" x14ac:dyDescent="0.3">
      <c r="A6" s="13"/>
      <c r="B6" s="13"/>
      <c r="C6" s="205"/>
      <c r="D6" s="25" t="s">
        <v>15</v>
      </c>
      <c r="E6" s="25" t="s">
        <v>95</v>
      </c>
      <c r="F6" s="25" t="s">
        <v>96</v>
      </c>
      <c r="G6" s="218" t="s">
        <v>480</v>
      </c>
      <c r="H6" s="219"/>
      <c r="I6" s="219"/>
      <c r="J6" s="218" t="s">
        <v>481</v>
      </c>
      <c r="K6" s="219"/>
      <c r="L6" s="219"/>
      <c r="M6" s="208"/>
      <c r="O6" s="32"/>
    </row>
    <row r="7" spans="1:15" ht="54" customHeight="1" x14ac:dyDescent="0.25">
      <c r="A7" s="195" t="s">
        <v>65</v>
      </c>
      <c r="B7" s="198" t="s">
        <v>429</v>
      </c>
      <c r="C7" s="201"/>
      <c r="D7" s="94"/>
      <c r="E7" s="94"/>
      <c r="F7" s="94"/>
      <c r="G7" s="209"/>
      <c r="H7" s="210"/>
      <c r="I7" s="211"/>
      <c r="J7" s="210"/>
      <c r="K7" s="210"/>
      <c r="L7" s="212"/>
      <c r="M7" s="109"/>
    </row>
    <row r="8" spans="1:15" ht="54" customHeight="1" x14ac:dyDescent="0.25">
      <c r="A8" s="196"/>
      <c r="B8" s="199"/>
      <c r="C8" s="202"/>
      <c r="D8" s="94"/>
      <c r="E8" s="94"/>
      <c r="F8" s="94"/>
      <c r="G8" s="209"/>
      <c r="H8" s="210"/>
      <c r="I8" s="211"/>
      <c r="J8" s="210"/>
      <c r="K8" s="210"/>
      <c r="L8" s="212"/>
      <c r="M8" s="109"/>
    </row>
    <row r="9" spans="1:15" ht="54" customHeight="1" x14ac:dyDescent="0.25">
      <c r="A9" s="196"/>
      <c r="B9" s="199"/>
      <c r="C9" s="202"/>
      <c r="D9" s="94"/>
      <c r="E9" s="94"/>
      <c r="F9" s="94"/>
      <c r="G9" s="209"/>
      <c r="H9" s="210"/>
      <c r="I9" s="211"/>
      <c r="J9" s="210"/>
      <c r="K9" s="210"/>
      <c r="L9" s="212"/>
      <c r="M9" s="109"/>
    </row>
    <row r="10" spans="1:15" ht="54" customHeight="1" x14ac:dyDescent="0.25">
      <c r="A10" s="196"/>
      <c r="B10" s="199"/>
      <c r="C10" s="202"/>
      <c r="D10" s="94"/>
      <c r="E10" s="94"/>
      <c r="F10" s="94"/>
      <c r="G10" s="209"/>
      <c r="H10" s="210"/>
      <c r="I10" s="211"/>
      <c r="J10" s="210"/>
      <c r="K10" s="210"/>
      <c r="L10" s="212"/>
      <c r="M10" s="95"/>
    </row>
    <row r="11" spans="1:15" ht="54" customHeight="1" x14ac:dyDescent="0.25">
      <c r="A11" s="196"/>
      <c r="B11" s="199"/>
      <c r="C11" s="202"/>
      <c r="D11" s="94"/>
      <c r="E11" s="94"/>
      <c r="F11" s="94"/>
      <c r="G11" s="209"/>
      <c r="H11" s="210"/>
      <c r="I11" s="211"/>
      <c r="J11" s="210"/>
      <c r="K11" s="210"/>
      <c r="L11" s="212"/>
      <c r="M11" s="95"/>
    </row>
    <row r="12" spans="1:15" ht="54" customHeight="1" x14ac:dyDescent="0.25">
      <c r="A12" s="196"/>
      <c r="B12" s="199"/>
      <c r="C12" s="202"/>
      <c r="D12" s="96" t="s">
        <v>23</v>
      </c>
      <c r="E12" s="96" t="s">
        <v>23</v>
      </c>
      <c r="F12" s="96" t="s">
        <v>23</v>
      </c>
      <c r="G12" s="209"/>
      <c r="H12" s="210"/>
      <c r="I12" s="211"/>
      <c r="J12" s="210"/>
      <c r="K12" s="210"/>
      <c r="L12" s="212"/>
      <c r="M12" s="95"/>
    </row>
    <row r="13" spans="1:15" ht="54" customHeight="1" thickBot="1" x14ac:dyDescent="0.3">
      <c r="A13" s="197"/>
      <c r="B13" s="200"/>
      <c r="C13" s="203"/>
      <c r="D13" s="97" t="s">
        <v>23</v>
      </c>
      <c r="E13" s="97" t="s">
        <v>23</v>
      </c>
      <c r="F13" s="97" t="s">
        <v>23</v>
      </c>
      <c r="G13" s="220"/>
      <c r="H13" s="221"/>
      <c r="I13" s="222"/>
      <c r="J13" s="210"/>
      <c r="K13" s="210"/>
      <c r="L13" s="212"/>
      <c r="M13" s="98"/>
    </row>
    <row r="14" spans="1:15" ht="15.75" customHeight="1" x14ac:dyDescent="0.25">
      <c r="A14" s="9" t="s">
        <v>24</v>
      </c>
      <c r="B14" s="13"/>
      <c r="C14" s="18"/>
      <c r="D14" s="1"/>
      <c r="E14" s="1"/>
      <c r="F14" s="26" t="s">
        <v>25</v>
      </c>
      <c r="G14" s="223">
        <f>SUM(G7:I13)</f>
        <v>0</v>
      </c>
      <c r="H14" s="224"/>
      <c r="I14" s="224"/>
      <c r="J14" s="223">
        <f>SUM(J7:L13)</f>
        <v>0</v>
      </c>
      <c r="K14" s="224"/>
      <c r="L14" s="225"/>
    </row>
    <row r="15" spans="1:15" ht="15.75" customHeight="1" thickBot="1" x14ac:dyDescent="0.3">
      <c r="A15" s="9" t="s">
        <v>26</v>
      </c>
      <c r="B15" s="13"/>
      <c r="C15" s="18"/>
      <c r="D15" s="1"/>
      <c r="E15" s="1"/>
      <c r="F15" s="27" t="s">
        <v>27</v>
      </c>
      <c r="G15" s="54"/>
      <c r="H15" s="86" t="str">
        <f>IF(COUNT(G7:I13)=0,"",G14/COUNT(G7:I13)*DATA!E15/10)</f>
        <v/>
      </c>
      <c r="I15" s="86"/>
      <c r="J15" s="85"/>
      <c r="K15" s="86" t="str">
        <f>IF(COUNT(J7:L13)=0,"",J14/COUNT(J7:L13)*DATA!E15/10)</f>
        <v/>
      </c>
      <c r="L15" s="55"/>
    </row>
    <row r="16" spans="1:15" ht="15" customHeight="1" x14ac:dyDescent="0.25">
      <c r="A16" s="9" t="s">
        <v>846</v>
      </c>
      <c r="B16" s="13"/>
      <c r="C16" s="14"/>
      <c r="D16" s="13"/>
      <c r="E16" s="13"/>
      <c r="F16" s="15"/>
      <c r="G16" s="16"/>
      <c r="H16" s="16"/>
      <c r="I16" s="16"/>
      <c r="J16" s="16"/>
      <c r="K16" s="16"/>
      <c r="L16" s="16"/>
    </row>
    <row r="17" spans="1:13" ht="11.25" customHeight="1" x14ac:dyDescent="0.25">
      <c r="B17" s="13"/>
      <c r="C17" s="14"/>
      <c r="D17" s="13"/>
      <c r="E17" s="13"/>
      <c r="F17" s="15"/>
      <c r="G17" s="16"/>
      <c r="H17" s="16"/>
      <c r="I17" s="16"/>
      <c r="J17" s="16"/>
      <c r="K17" s="16"/>
      <c r="L17" s="16"/>
    </row>
    <row r="18" spans="1:13" ht="14.25" customHeight="1" thickBot="1" x14ac:dyDescent="0.3">
      <c r="B18" s="13"/>
      <c r="C18" s="14"/>
      <c r="D18" s="13"/>
      <c r="E18" s="13"/>
      <c r="F18" s="15"/>
      <c r="G18" s="16"/>
      <c r="H18" s="16"/>
      <c r="I18" s="16"/>
      <c r="J18" s="16"/>
      <c r="K18" s="16"/>
      <c r="L18" s="16"/>
    </row>
    <row r="19" spans="1:13" ht="19.5" customHeight="1" x14ac:dyDescent="0.25">
      <c r="A19" s="13"/>
      <c r="B19" s="13"/>
      <c r="C19" s="204" t="s">
        <v>10</v>
      </c>
      <c r="D19" s="206" t="s">
        <v>11</v>
      </c>
      <c r="E19" s="206"/>
      <c r="F19" s="206"/>
      <c r="G19" s="215" t="s">
        <v>482</v>
      </c>
      <c r="H19" s="216"/>
      <c r="I19" s="216"/>
      <c r="J19" s="216"/>
      <c r="K19" s="216"/>
      <c r="L19" s="217"/>
      <c r="M19" s="207" t="s">
        <v>14</v>
      </c>
    </row>
    <row r="20" spans="1:13" ht="27.75" customHeight="1" thickBot="1" x14ac:dyDescent="0.3">
      <c r="A20" s="13"/>
      <c r="B20" s="13"/>
      <c r="C20" s="205"/>
      <c r="D20" s="25" t="s">
        <v>15</v>
      </c>
      <c r="E20" s="25" t="s">
        <v>95</v>
      </c>
      <c r="F20" s="25" t="s">
        <v>96</v>
      </c>
      <c r="G20" s="218" t="s">
        <v>480</v>
      </c>
      <c r="H20" s="219"/>
      <c r="I20" s="219"/>
      <c r="J20" s="218" t="s">
        <v>481</v>
      </c>
      <c r="K20" s="219"/>
      <c r="L20" s="219"/>
      <c r="M20" s="208"/>
    </row>
    <row r="21" spans="1:13" ht="54" customHeight="1" x14ac:dyDescent="0.25">
      <c r="A21" s="195" t="s">
        <v>65</v>
      </c>
      <c r="B21" s="198" t="s">
        <v>428</v>
      </c>
      <c r="C21" s="201"/>
      <c r="D21" s="94"/>
      <c r="E21" s="94"/>
      <c r="F21" s="94"/>
      <c r="G21" s="209"/>
      <c r="H21" s="210"/>
      <c r="I21" s="211"/>
      <c r="J21" s="210"/>
      <c r="K21" s="210"/>
      <c r="L21" s="212"/>
      <c r="M21" s="109"/>
    </row>
    <row r="22" spans="1:13" ht="54" customHeight="1" x14ac:dyDescent="0.25">
      <c r="A22" s="196"/>
      <c r="B22" s="199"/>
      <c r="C22" s="202"/>
      <c r="D22" s="94"/>
      <c r="E22" s="94"/>
      <c r="F22" s="94"/>
      <c r="G22" s="209"/>
      <c r="H22" s="210"/>
      <c r="I22" s="211"/>
      <c r="J22" s="210"/>
      <c r="K22" s="210"/>
      <c r="L22" s="212"/>
      <c r="M22" s="109"/>
    </row>
    <row r="23" spans="1:13" ht="54" customHeight="1" x14ac:dyDescent="0.25">
      <c r="A23" s="196"/>
      <c r="B23" s="199"/>
      <c r="C23" s="202"/>
      <c r="D23" s="94"/>
      <c r="E23" s="94"/>
      <c r="F23" s="94"/>
      <c r="G23" s="209"/>
      <c r="H23" s="210"/>
      <c r="I23" s="211"/>
      <c r="J23" s="210"/>
      <c r="K23" s="210"/>
      <c r="L23" s="212"/>
      <c r="M23" s="95"/>
    </row>
    <row r="24" spans="1:13" ht="54" customHeight="1" x14ac:dyDescent="0.25">
      <c r="A24" s="196"/>
      <c r="B24" s="199"/>
      <c r="C24" s="202"/>
      <c r="D24" s="94"/>
      <c r="E24" s="94"/>
      <c r="F24" s="94"/>
      <c r="G24" s="209"/>
      <c r="H24" s="210"/>
      <c r="I24" s="211"/>
      <c r="J24" s="210"/>
      <c r="K24" s="210"/>
      <c r="L24" s="212"/>
      <c r="M24" s="95"/>
    </row>
    <row r="25" spans="1:13" ht="54" customHeight="1" x14ac:dyDescent="0.25">
      <c r="A25" s="196"/>
      <c r="B25" s="199"/>
      <c r="C25" s="202"/>
      <c r="D25" s="94"/>
      <c r="E25" s="94"/>
      <c r="F25" s="94"/>
      <c r="G25" s="209"/>
      <c r="H25" s="210"/>
      <c r="I25" s="211"/>
      <c r="J25" s="210"/>
      <c r="K25" s="210"/>
      <c r="L25" s="212"/>
      <c r="M25" s="95"/>
    </row>
    <row r="26" spans="1:13" ht="54" customHeight="1" x14ac:dyDescent="0.25">
      <c r="A26" s="196"/>
      <c r="B26" s="199"/>
      <c r="C26" s="202"/>
      <c r="D26" s="96" t="s">
        <v>23</v>
      </c>
      <c r="E26" s="96" t="s">
        <v>23</v>
      </c>
      <c r="F26" s="96" t="s">
        <v>23</v>
      </c>
      <c r="G26" s="209"/>
      <c r="H26" s="210"/>
      <c r="I26" s="211"/>
      <c r="J26" s="210"/>
      <c r="K26" s="210"/>
      <c r="L26" s="212"/>
      <c r="M26" s="95"/>
    </row>
    <row r="27" spans="1:13" ht="54" customHeight="1" thickBot="1" x14ac:dyDescent="0.3">
      <c r="A27" s="197"/>
      <c r="B27" s="200"/>
      <c r="C27" s="203"/>
      <c r="D27" s="97" t="s">
        <v>23</v>
      </c>
      <c r="E27" s="97" t="s">
        <v>23</v>
      </c>
      <c r="F27" s="97" t="s">
        <v>23</v>
      </c>
      <c r="G27" s="220"/>
      <c r="H27" s="221"/>
      <c r="I27" s="222"/>
      <c r="J27" s="210"/>
      <c r="K27" s="210"/>
      <c r="L27" s="212"/>
      <c r="M27" s="98"/>
    </row>
    <row r="28" spans="1:13" ht="15.75" customHeight="1" x14ac:dyDescent="0.25">
      <c r="A28" s="9" t="s">
        <v>24</v>
      </c>
      <c r="B28" s="13"/>
      <c r="C28" s="18"/>
      <c r="D28" s="1"/>
      <c r="E28" s="1"/>
      <c r="F28" s="26" t="s">
        <v>70</v>
      </c>
      <c r="G28" s="223">
        <f>SUM(G21:I27)</f>
        <v>0</v>
      </c>
      <c r="H28" s="224"/>
      <c r="I28" s="224"/>
      <c r="J28" s="223">
        <f>SUM(J21:L27)</f>
        <v>0</v>
      </c>
      <c r="K28" s="224"/>
      <c r="L28" s="225"/>
    </row>
    <row r="29" spans="1:13" ht="15.75" customHeight="1" thickBot="1" x14ac:dyDescent="0.3">
      <c r="A29" s="9" t="s">
        <v>26</v>
      </c>
      <c r="B29" s="13"/>
      <c r="C29" s="18"/>
      <c r="D29" s="1"/>
      <c r="E29" s="1"/>
      <c r="F29" s="27" t="s">
        <v>27</v>
      </c>
      <c r="G29" s="54"/>
      <c r="H29" s="86" t="str">
        <f>IF(COUNT(G21:I27)=0,"",G28/COUNT(G21:I27)*DATA!E16/10)</f>
        <v/>
      </c>
      <c r="I29" s="86"/>
      <c r="J29" s="85"/>
      <c r="K29" s="86" t="str">
        <f>IF(COUNT(J21:L27)=0,"",J28/COUNT(J21:L27)*DATA!E16/10)</f>
        <v/>
      </c>
      <c r="L29" s="55"/>
    </row>
    <row r="30" spans="1:13" ht="15" customHeight="1" x14ac:dyDescent="0.25">
      <c r="A30" s="9" t="s">
        <v>846</v>
      </c>
      <c r="B30" s="13"/>
      <c r="C30" s="14"/>
      <c r="D30" s="13"/>
      <c r="E30" s="13"/>
      <c r="F30" s="15"/>
      <c r="G30" s="16"/>
      <c r="H30" s="16"/>
      <c r="I30" s="16"/>
      <c r="J30" s="16"/>
      <c r="K30" s="16"/>
      <c r="L30" s="16"/>
    </row>
    <row r="31" spans="1:13" ht="14.25" customHeight="1" x14ac:dyDescent="0.25">
      <c r="A31" s="8"/>
      <c r="B31" s="13"/>
      <c r="C31" s="14"/>
      <c r="D31" s="13"/>
      <c r="E31" s="13"/>
      <c r="F31" s="15"/>
      <c r="G31" s="16"/>
      <c r="H31" s="16"/>
      <c r="I31" s="16"/>
      <c r="J31" s="16"/>
      <c r="K31" s="16"/>
      <c r="L31" s="16"/>
    </row>
    <row r="32" spans="1:13" ht="14.25" customHeight="1" x14ac:dyDescent="0.25">
      <c r="A32" s="8"/>
      <c r="B32" s="13"/>
      <c r="C32" s="14"/>
      <c r="D32" s="13"/>
      <c r="E32" s="13"/>
      <c r="F32" s="15"/>
      <c r="G32" s="16"/>
      <c r="H32" s="16"/>
      <c r="I32" s="16"/>
      <c r="J32" s="16"/>
      <c r="K32" s="16"/>
      <c r="L32" s="16"/>
    </row>
    <row r="33" spans="1:13" ht="14.25" customHeight="1" x14ac:dyDescent="0.25">
      <c r="A33" s="8"/>
      <c r="B33" s="13"/>
      <c r="C33" s="14"/>
      <c r="D33" s="13"/>
      <c r="E33" s="13"/>
      <c r="F33" s="15"/>
      <c r="G33" s="16"/>
      <c r="H33" s="16"/>
      <c r="I33" s="16"/>
      <c r="J33" s="16"/>
      <c r="K33" s="16"/>
      <c r="L33" s="16"/>
    </row>
    <row r="34" spans="1:13" ht="14.25" customHeight="1" x14ac:dyDescent="0.25">
      <c r="A34" s="8"/>
      <c r="B34" s="13"/>
      <c r="C34" s="14"/>
      <c r="D34" s="13"/>
      <c r="E34" s="13"/>
      <c r="F34" s="15"/>
      <c r="G34" s="16"/>
      <c r="H34" s="16"/>
      <c r="I34" s="16"/>
      <c r="J34" s="16"/>
      <c r="K34" s="16"/>
      <c r="L34" s="16"/>
    </row>
    <row r="35" spans="1:13" ht="14.25" customHeight="1" thickBot="1" x14ac:dyDescent="0.3">
      <c r="A35" s="8"/>
      <c r="B35" s="13"/>
      <c r="C35" s="14"/>
      <c r="D35" s="13"/>
      <c r="E35" s="13"/>
      <c r="F35" s="15"/>
      <c r="G35" s="16"/>
      <c r="H35" s="16"/>
      <c r="I35" s="16"/>
      <c r="J35" s="16"/>
      <c r="K35" s="16"/>
      <c r="L35" s="16"/>
    </row>
    <row r="36" spans="1:13" ht="19.5" customHeight="1" x14ac:dyDescent="0.25">
      <c r="A36" s="13"/>
      <c r="B36" s="13"/>
      <c r="C36" s="204" t="s">
        <v>10</v>
      </c>
      <c r="D36" s="206" t="s">
        <v>11</v>
      </c>
      <c r="E36" s="206"/>
      <c r="F36" s="206"/>
      <c r="G36" s="215" t="s">
        <v>482</v>
      </c>
      <c r="H36" s="216"/>
      <c r="I36" s="216"/>
      <c r="J36" s="216"/>
      <c r="K36" s="216"/>
      <c r="L36" s="217"/>
      <c r="M36" s="207" t="s">
        <v>14</v>
      </c>
    </row>
    <row r="37" spans="1:13" ht="27.75" customHeight="1" thickBot="1" x14ac:dyDescent="0.3">
      <c r="A37" s="13"/>
      <c r="B37" s="13"/>
      <c r="C37" s="205"/>
      <c r="D37" s="25" t="s">
        <v>15</v>
      </c>
      <c r="E37" s="25" t="s">
        <v>95</v>
      </c>
      <c r="F37" s="25" t="s">
        <v>96</v>
      </c>
      <c r="G37" s="218" t="s">
        <v>480</v>
      </c>
      <c r="H37" s="219"/>
      <c r="I37" s="219"/>
      <c r="J37" s="218" t="s">
        <v>481</v>
      </c>
      <c r="K37" s="219"/>
      <c r="L37" s="219"/>
      <c r="M37" s="208"/>
    </row>
    <row r="38" spans="1:13" ht="54" customHeight="1" x14ac:dyDescent="0.25">
      <c r="A38" s="195" t="s">
        <v>65</v>
      </c>
      <c r="B38" s="198" t="s">
        <v>129</v>
      </c>
      <c r="C38" s="201"/>
      <c r="D38" s="94"/>
      <c r="E38" s="94"/>
      <c r="F38" s="94"/>
      <c r="G38" s="209"/>
      <c r="H38" s="210"/>
      <c r="I38" s="211"/>
      <c r="J38" s="210"/>
      <c r="K38" s="210"/>
      <c r="L38" s="212"/>
      <c r="M38" s="95"/>
    </row>
    <row r="39" spans="1:13" ht="54" customHeight="1" x14ac:dyDescent="0.25">
      <c r="A39" s="196"/>
      <c r="B39" s="199"/>
      <c r="C39" s="202"/>
      <c r="D39" s="94"/>
      <c r="E39" s="94"/>
      <c r="F39" s="94"/>
      <c r="G39" s="209"/>
      <c r="H39" s="210"/>
      <c r="I39" s="211"/>
      <c r="J39" s="210"/>
      <c r="K39" s="210"/>
      <c r="L39" s="212"/>
      <c r="M39" s="95"/>
    </row>
    <row r="40" spans="1:13" ht="54" customHeight="1" x14ac:dyDescent="0.25">
      <c r="A40" s="196"/>
      <c r="B40" s="199"/>
      <c r="C40" s="202"/>
      <c r="D40" s="94"/>
      <c r="E40" s="94"/>
      <c r="F40" s="94"/>
      <c r="G40" s="209"/>
      <c r="H40" s="210"/>
      <c r="I40" s="211"/>
      <c r="J40" s="210"/>
      <c r="K40" s="210"/>
      <c r="L40" s="212"/>
      <c r="M40" s="95"/>
    </row>
    <row r="41" spans="1:13" ht="54" customHeight="1" x14ac:dyDescent="0.25">
      <c r="A41" s="196"/>
      <c r="B41" s="199"/>
      <c r="C41" s="202"/>
      <c r="D41" s="94"/>
      <c r="E41" s="94"/>
      <c r="F41" s="94"/>
      <c r="G41" s="209"/>
      <c r="H41" s="210"/>
      <c r="I41" s="211"/>
      <c r="J41" s="210"/>
      <c r="K41" s="210"/>
      <c r="L41" s="212"/>
      <c r="M41" s="95"/>
    </row>
    <row r="42" spans="1:13" ht="54" customHeight="1" x14ac:dyDescent="0.25">
      <c r="A42" s="196"/>
      <c r="B42" s="199"/>
      <c r="C42" s="202"/>
      <c r="D42" s="94"/>
      <c r="E42" s="94"/>
      <c r="F42" s="94"/>
      <c r="G42" s="209"/>
      <c r="H42" s="210"/>
      <c r="I42" s="211"/>
      <c r="J42" s="210"/>
      <c r="K42" s="210"/>
      <c r="L42" s="212"/>
      <c r="M42" s="95"/>
    </row>
    <row r="43" spans="1:13" ht="54" customHeight="1" x14ac:dyDescent="0.25">
      <c r="A43" s="196"/>
      <c r="B43" s="199"/>
      <c r="C43" s="202"/>
      <c r="D43" s="96" t="s">
        <v>23</v>
      </c>
      <c r="E43" s="96" t="s">
        <v>23</v>
      </c>
      <c r="F43" s="96" t="s">
        <v>23</v>
      </c>
      <c r="G43" s="209"/>
      <c r="H43" s="210"/>
      <c r="I43" s="211"/>
      <c r="J43" s="210"/>
      <c r="K43" s="210"/>
      <c r="L43" s="212"/>
      <c r="M43" s="95"/>
    </row>
    <row r="44" spans="1:13" ht="54" customHeight="1" thickBot="1" x14ac:dyDescent="0.3">
      <c r="A44" s="197"/>
      <c r="B44" s="200"/>
      <c r="C44" s="203"/>
      <c r="D44" s="97" t="s">
        <v>23</v>
      </c>
      <c r="E44" s="97" t="s">
        <v>23</v>
      </c>
      <c r="F44" s="97" t="s">
        <v>23</v>
      </c>
      <c r="G44" s="220"/>
      <c r="H44" s="221"/>
      <c r="I44" s="222"/>
      <c r="J44" s="210"/>
      <c r="K44" s="210"/>
      <c r="L44" s="212"/>
      <c r="M44" s="98"/>
    </row>
    <row r="45" spans="1:13" ht="15.75" customHeight="1" x14ac:dyDescent="0.25">
      <c r="A45" s="9" t="s">
        <v>24</v>
      </c>
      <c r="B45" s="13"/>
      <c r="C45" s="18"/>
      <c r="D45" s="1"/>
      <c r="E45" s="1"/>
      <c r="F45" s="26" t="s">
        <v>74</v>
      </c>
      <c r="G45" s="223">
        <f>SUM(G38:I44)</f>
        <v>0</v>
      </c>
      <c r="H45" s="224"/>
      <c r="I45" s="224"/>
      <c r="J45" s="223">
        <f>SUM(J38:L44)</f>
        <v>0</v>
      </c>
      <c r="K45" s="224"/>
      <c r="L45" s="225"/>
    </row>
    <row r="46" spans="1:13" ht="15.75" customHeight="1" thickBot="1" x14ac:dyDescent="0.3">
      <c r="A46" s="9" t="s">
        <v>26</v>
      </c>
      <c r="B46" s="13"/>
      <c r="C46" s="18"/>
      <c r="D46" s="1"/>
      <c r="E46" s="1"/>
      <c r="F46" s="27" t="s">
        <v>27</v>
      </c>
      <c r="G46" s="54"/>
      <c r="H46" s="86" t="str">
        <f>IF(COUNT(G38:I44)=0,"",G45/COUNT(G38:I44)*DATA!E17/10)</f>
        <v/>
      </c>
      <c r="I46" s="86"/>
      <c r="J46" s="85"/>
      <c r="K46" s="86" t="str">
        <f>IF(COUNT(J38:L44)=0,"",J45/COUNT(J38:L44)*DATA!E17/10)</f>
        <v/>
      </c>
      <c r="L46" s="55"/>
    </row>
    <row r="47" spans="1:13" ht="15" customHeight="1" x14ac:dyDescent="0.25">
      <c r="A47" s="9" t="s">
        <v>846</v>
      </c>
      <c r="B47" s="13"/>
      <c r="C47" s="14"/>
      <c r="D47" s="13"/>
      <c r="E47" s="13"/>
      <c r="F47" s="15"/>
      <c r="G47" s="16"/>
      <c r="H47" s="16"/>
      <c r="I47" s="16"/>
      <c r="J47" s="16"/>
      <c r="K47" s="16"/>
      <c r="L47" s="16"/>
    </row>
    <row r="48" spans="1:13" x14ac:dyDescent="0.25">
      <c r="A48" s="8"/>
      <c r="B48" s="13"/>
      <c r="C48" s="14"/>
      <c r="D48" s="13"/>
      <c r="E48" s="13"/>
      <c r="F48" s="15"/>
      <c r="G48" s="16"/>
      <c r="H48" s="16"/>
      <c r="I48" s="16"/>
      <c r="J48" s="16"/>
      <c r="K48" s="16"/>
      <c r="L48" s="16"/>
    </row>
    <row r="49" spans="1:12" x14ac:dyDescent="0.25">
      <c r="A49" s="8"/>
      <c r="B49" s="13"/>
      <c r="C49" s="14"/>
      <c r="D49" s="13"/>
      <c r="E49" s="13"/>
      <c r="F49" s="15"/>
      <c r="G49" s="16"/>
      <c r="H49" s="16"/>
      <c r="I49" s="16"/>
      <c r="J49" s="16"/>
      <c r="K49" s="16"/>
      <c r="L49" s="16"/>
    </row>
    <row r="133" spans="1:12" x14ac:dyDescent="0.25">
      <c r="A133" s="13"/>
      <c r="B133" s="13"/>
      <c r="C133" s="14"/>
      <c r="D133" s="13"/>
      <c r="E133" s="13"/>
      <c r="F133" s="13"/>
      <c r="G133" s="13"/>
      <c r="H133" s="13"/>
      <c r="I133" s="13"/>
      <c r="J133" s="13"/>
      <c r="K133" s="13"/>
      <c r="L133" s="13"/>
    </row>
    <row r="134" spans="1:12" x14ac:dyDescent="0.25">
      <c r="A134" s="13"/>
      <c r="B134" s="13"/>
      <c r="C134" s="14"/>
      <c r="D134" s="13"/>
      <c r="E134" s="13"/>
      <c r="F134" s="13"/>
      <c r="G134" s="13"/>
      <c r="H134" s="13"/>
      <c r="I134" s="13"/>
      <c r="J134" s="13"/>
      <c r="K134" s="13"/>
      <c r="L134" s="13"/>
    </row>
    <row r="135" spans="1:12" x14ac:dyDescent="0.25">
      <c r="A135" s="13"/>
      <c r="B135" s="13"/>
      <c r="C135" s="14"/>
      <c r="D135" s="13"/>
      <c r="E135" s="13"/>
      <c r="F135" s="13"/>
      <c r="G135" s="13"/>
      <c r="H135" s="13"/>
      <c r="I135" s="13"/>
      <c r="J135" s="13"/>
      <c r="K135" s="13"/>
      <c r="L135" s="13"/>
    </row>
    <row r="136" spans="1:12" x14ac:dyDescent="0.25">
      <c r="A136" s="13"/>
      <c r="B136" s="13"/>
      <c r="C136" s="14"/>
      <c r="D136" s="13"/>
      <c r="E136" s="13"/>
      <c r="F136" s="13"/>
      <c r="G136" s="13"/>
      <c r="H136" s="13"/>
      <c r="I136" s="13"/>
      <c r="J136" s="13"/>
      <c r="K136" s="13"/>
      <c r="L136" s="13"/>
    </row>
    <row r="137" spans="1:12" x14ac:dyDescent="0.25">
      <c r="A137" s="13"/>
      <c r="B137" s="13"/>
      <c r="C137" s="14"/>
      <c r="D137" s="13"/>
      <c r="E137" s="13"/>
      <c r="F137" s="13"/>
      <c r="G137" s="13"/>
      <c r="H137" s="13"/>
      <c r="I137" s="13"/>
      <c r="J137" s="13"/>
      <c r="K137" s="13"/>
      <c r="L137" s="13"/>
    </row>
    <row r="138" spans="1:12" x14ac:dyDescent="0.25">
      <c r="A138" s="13"/>
      <c r="B138" s="13"/>
      <c r="C138" s="14"/>
      <c r="D138" s="13"/>
      <c r="E138" s="13"/>
      <c r="F138" s="13"/>
      <c r="G138" s="13"/>
      <c r="H138" s="13"/>
      <c r="I138" s="13"/>
      <c r="J138" s="13"/>
      <c r="K138" s="13"/>
      <c r="L138" s="13"/>
    </row>
    <row r="139" spans="1:12" x14ac:dyDescent="0.25">
      <c r="A139" s="13"/>
      <c r="B139" s="13"/>
      <c r="C139" s="14"/>
      <c r="D139" s="13"/>
      <c r="E139" s="13"/>
      <c r="F139" s="13"/>
      <c r="G139" s="13"/>
      <c r="H139" s="13"/>
      <c r="I139" s="13"/>
      <c r="J139" s="13"/>
      <c r="K139" s="13"/>
      <c r="L139" s="13"/>
    </row>
    <row r="140" spans="1:12" x14ac:dyDescent="0.25">
      <c r="A140" s="13"/>
      <c r="B140" s="13"/>
      <c r="C140" s="14"/>
      <c r="D140" s="13"/>
      <c r="E140" s="13"/>
      <c r="F140" s="13"/>
      <c r="G140" s="13"/>
      <c r="H140" s="13"/>
      <c r="I140" s="13"/>
      <c r="J140" s="13"/>
      <c r="K140" s="13"/>
      <c r="L140" s="13"/>
    </row>
    <row r="141" spans="1:12" x14ac:dyDescent="0.25">
      <c r="A141" s="13"/>
      <c r="B141" s="13"/>
      <c r="C141" s="14"/>
      <c r="D141" s="13"/>
      <c r="E141" s="13"/>
      <c r="F141" s="13"/>
      <c r="G141" s="13"/>
      <c r="H141" s="13"/>
      <c r="I141" s="13"/>
      <c r="J141" s="13"/>
      <c r="K141" s="13"/>
      <c r="L141" s="13"/>
    </row>
    <row r="142" spans="1:12" x14ac:dyDescent="0.25">
      <c r="A142" s="13"/>
      <c r="B142" s="13"/>
      <c r="C142" s="14"/>
      <c r="D142" s="13"/>
      <c r="E142" s="13"/>
      <c r="F142" s="13"/>
      <c r="G142" s="13"/>
      <c r="H142" s="13"/>
      <c r="I142" s="13"/>
      <c r="J142" s="13"/>
      <c r="K142" s="13"/>
      <c r="L142" s="13"/>
    </row>
    <row r="143" spans="1:12" x14ac:dyDescent="0.25">
      <c r="A143" s="13"/>
      <c r="B143" s="13"/>
      <c r="C143" s="14"/>
      <c r="D143" s="13"/>
      <c r="E143" s="13"/>
      <c r="F143" s="13"/>
      <c r="G143" s="13"/>
      <c r="H143" s="13"/>
      <c r="I143" s="13"/>
      <c r="J143" s="13"/>
      <c r="K143" s="13"/>
      <c r="L143" s="13"/>
    </row>
    <row r="144" spans="1:12" x14ac:dyDescent="0.25">
      <c r="A144" s="13"/>
      <c r="B144" s="13"/>
      <c r="C144" s="14"/>
      <c r="D144" s="13"/>
      <c r="E144" s="13"/>
      <c r="F144" s="13"/>
      <c r="G144" s="13"/>
      <c r="H144" s="13"/>
      <c r="I144" s="13"/>
      <c r="J144" s="13"/>
      <c r="K144" s="13"/>
      <c r="L144" s="13"/>
    </row>
    <row r="145" spans="1:12" x14ac:dyDescent="0.25">
      <c r="A145" s="13"/>
      <c r="B145" s="13"/>
      <c r="C145" s="14"/>
      <c r="D145" s="13"/>
      <c r="E145" s="13"/>
      <c r="F145" s="13"/>
      <c r="G145" s="13"/>
      <c r="H145" s="13"/>
      <c r="I145" s="13"/>
      <c r="J145" s="13"/>
      <c r="K145" s="13"/>
      <c r="L145" s="13"/>
    </row>
    <row r="146" spans="1:12" x14ac:dyDescent="0.25">
      <c r="A146" s="13"/>
      <c r="B146" s="13"/>
      <c r="C146" s="14"/>
      <c r="D146" s="13"/>
      <c r="E146" s="13"/>
      <c r="F146" s="13"/>
      <c r="G146" s="13"/>
      <c r="H146" s="13"/>
      <c r="I146" s="13"/>
      <c r="J146" s="13"/>
      <c r="K146" s="13"/>
      <c r="L146" s="13"/>
    </row>
    <row r="147" spans="1:12" x14ac:dyDescent="0.25">
      <c r="A147" s="13"/>
      <c r="B147" s="13"/>
      <c r="C147" s="14"/>
      <c r="D147" s="13"/>
      <c r="E147" s="13"/>
      <c r="F147" s="13"/>
      <c r="G147" s="13"/>
      <c r="H147" s="13"/>
      <c r="I147" s="13"/>
      <c r="J147" s="13"/>
      <c r="K147" s="13"/>
      <c r="L147" s="13"/>
    </row>
    <row r="148" spans="1:12" x14ac:dyDescent="0.25">
      <c r="A148" s="13"/>
      <c r="B148" s="13"/>
      <c r="C148" s="14"/>
      <c r="D148" s="13"/>
      <c r="E148" s="13"/>
      <c r="F148" s="13"/>
      <c r="G148" s="13"/>
      <c r="H148" s="13"/>
      <c r="I148" s="13"/>
      <c r="J148" s="13"/>
      <c r="K148" s="13"/>
      <c r="L148" s="13"/>
    </row>
    <row r="149" spans="1:12" x14ac:dyDescent="0.25">
      <c r="A149" s="13"/>
      <c r="B149" s="13"/>
      <c r="C149" s="14"/>
      <c r="D149" s="13"/>
      <c r="E149" s="13"/>
      <c r="F149" s="13"/>
      <c r="G149" s="13"/>
      <c r="H149" s="13"/>
      <c r="I149" s="13"/>
      <c r="J149" s="13"/>
      <c r="K149" s="13"/>
      <c r="L149" s="13"/>
    </row>
    <row r="150" spans="1:12" x14ac:dyDescent="0.25">
      <c r="A150" s="13"/>
      <c r="B150" s="13"/>
      <c r="C150" s="14"/>
      <c r="D150" s="13"/>
      <c r="E150" s="13"/>
      <c r="F150" s="13"/>
      <c r="G150" s="13"/>
      <c r="H150" s="13"/>
      <c r="I150" s="13"/>
      <c r="J150" s="13"/>
      <c r="K150" s="13"/>
      <c r="L150" s="13"/>
    </row>
    <row r="151" spans="1:12" x14ac:dyDescent="0.25">
      <c r="A151" s="13"/>
      <c r="B151" s="13"/>
      <c r="C151" s="14"/>
      <c r="D151" s="13"/>
      <c r="E151" s="13"/>
      <c r="F151" s="13"/>
      <c r="G151" s="13"/>
      <c r="H151" s="13"/>
      <c r="I151" s="13"/>
      <c r="J151" s="13"/>
      <c r="K151" s="13"/>
      <c r="L151" s="13"/>
    </row>
    <row r="152" spans="1:12" x14ac:dyDescent="0.25">
      <c r="A152" s="13"/>
      <c r="B152" s="13"/>
      <c r="C152" s="14"/>
      <c r="D152" s="13"/>
      <c r="E152" s="13"/>
      <c r="F152" s="13"/>
      <c r="G152" s="13"/>
      <c r="H152" s="13"/>
      <c r="I152" s="13"/>
      <c r="J152" s="13"/>
      <c r="K152" s="13"/>
      <c r="L152" s="13"/>
    </row>
    <row r="153" spans="1:12" x14ac:dyDescent="0.25">
      <c r="A153" s="13"/>
      <c r="B153" s="13"/>
      <c r="C153" s="14"/>
      <c r="D153" s="13"/>
      <c r="E153" s="13"/>
      <c r="F153" s="13"/>
      <c r="G153" s="13"/>
      <c r="H153" s="13"/>
      <c r="I153" s="13"/>
      <c r="J153" s="13"/>
      <c r="K153" s="13"/>
      <c r="L153" s="13"/>
    </row>
    <row r="154" spans="1:12" x14ac:dyDescent="0.25">
      <c r="A154" s="13"/>
      <c r="B154" s="13"/>
      <c r="C154" s="14"/>
      <c r="D154" s="13"/>
      <c r="E154" s="13"/>
      <c r="F154" s="13"/>
      <c r="G154" s="13"/>
      <c r="H154" s="13"/>
      <c r="I154" s="13"/>
      <c r="J154" s="13"/>
      <c r="K154" s="13"/>
      <c r="L154" s="13"/>
    </row>
    <row r="155" spans="1:12" x14ac:dyDescent="0.25">
      <c r="A155" s="13"/>
      <c r="B155" s="13"/>
      <c r="C155" s="14"/>
      <c r="D155" s="13"/>
      <c r="E155" s="13"/>
      <c r="F155" s="13"/>
      <c r="G155" s="13"/>
      <c r="H155" s="13"/>
      <c r="I155" s="13"/>
      <c r="J155" s="13"/>
      <c r="K155" s="13"/>
      <c r="L155" s="13"/>
    </row>
    <row r="156" spans="1:12" x14ac:dyDescent="0.25">
      <c r="A156" s="13"/>
      <c r="B156" s="13"/>
      <c r="C156" s="14"/>
      <c r="D156" s="13"/>
      <c r="E156" s="13"/>
      <c r="F156" s="13"/>
      <c r="G156" s="13"/>
      <c r="H156" s="13"/>
      <c r="I156" s="13"/>
      <c r="J156" s="13"/>
      <c r="K156" s="13"/>
      <c r="L156" s="13"/>
    </row>
    <row r="157" spans="1:12" x14ac:dyDescent="0.25">
      <c r="A157" s="13"/>
      <c r="B157" s="13"/>
      <c r="C157" s="14"/>
      <c r="D157" s="13"/>
      <c r="E157" s="13"/>
      <c r="F157" s="13"/>
      <c r="G157" s="13"/>
      <c r="H157" s="13"/>
      <c r="I157" s="13"/>
      <c r="J157" s="13"/>
      <c r="K157" s="13"/>
      <c r="L157" s="13"/>
    </row>
    <row r="158" spans="1:12" x14ac:dyDescent="0.25">
      <c r="A158" s="13"/>
      <c r="B158" s="13"/>
      <c r="C158" s="14"/>
      <c r="D158" s="13"/>
      <c r="E158" s="13"/>
      <c r="F158" s="13"/>
      <c r="G158" s="13"/>
      <c r="H158" s="13"/>
      <c r="I158" s="13"/>
      <c r="J158" s="13"/>
      <c r="K158" s="13"/>
      <c r="L158" s="13"/>
    </row>
    <row r="159" spans="1:12" x14ac:dyDescent="0.25">
      <c r="A159" s="13"/>
      <c r="B159" s="13"/>
      <c r="C159" s="14"/>
      <c r="D159" s="13"/>
      <c r="E159" s="13"/>
      <c r="F159" s="13"/>
      <c r="G159" s="13"/>
      <c r="H159" s="13"/>
      <c r="I159" s="13"/>
      <c r="J159" s="13"/>
      <c r="K159" s="13"/>
      <c r="L159" s="13"/>
    </row>
    <row r="160" spans="1:12" x14ac:dyDescent="0.25">
      <c r="A160" s="13"/>
      <c r="B160" s="13"/>
      <c r="C160" s="14"/>
      <c r="D160" s="13"/>
      <c r="E160" s="13"/>
      <c r="F160" s="13"/>
      <c r="G160" s="13"/>
      <c r="H160" s="13"/>
      <c r="I160" s="13"/>
      <c r="J160" s="13"/>
      <c r="K160" s="13"/>
      <c r="L160" s="13"/>
    </row>
    <row r="161" spans="1:12" x14ac:dyDescent="0.25">
      <c r="A161" s="13"/>
      <c r="B161" s="13"/>
      <c r="C161" s="14"/>
      <c r="D161" s="13"/>
      <c r="E161" s="13"/>
      <c r="F161" s="13"/>
      <c r="G161" s="13"/>
      <c r="H161" s="13"/>
      <c r="I161" s="13"/>
      <c r="J161" s="13"/>
      <c r="K161" s="13"/>
      <c r="L161" s="13"/>
    </row>
    <row r="162" spans="1:12" x14ac:dyDescent="0.25">
      <c r="A162" s="13"/>
      <c r="B162" s="13"/>
      <c r="C162" s="14"/>
      <c r="D162" s="13"/>
      <c r="E162" s="13"/>
      <c r="F162" s="13"/>
      <c r="G162" s="13"/>
      <c r="H162" s="13"/>
      <c r="I162" s="13"/>
      <c r="J162" s="13"/>
      <c r="K162" s="13"/>
      <c r="L162" s="13"/>
    </row>
    <row r="163" spans="1:12" x14ac:dyDescent="0.25">
      <c r="A163" s="13"/>
      <c r="B163" s="13"/>
      <c r="C163" s="14"/>
      <c r="D163" s="13"/>
      <c r="E163" s="13"/>
      <c r="F163" s="13"/>
      <c r="G163" s="13"/>
      <c r="H163" s="13"/>
      <c r="I163" s="13"/>
      <c r="J163" s="13"/>
      <c r="K163" s="13"/>
      <c r="L163" s="13"/>
    </row>
    <row r="164" spans="1:12" x14ac:dyDescent="0.25">
      <c r="A164" s="13"/>
      <c r="B164" s="13"/>
      <c r="C164" s="14"/>
      <c r="D164" s="13"/>
      <c r="E164" s="13"/>
      <c r="F164" s="13"/>
      <c r="G164" s="13"/>
      <c r="H164" s="13"/>
      <c r="I164" s="13"/>
      <c r="J164" s="13"/>
      <c r="K164" s="13"/>
      <c r="L164" s="13"/>
    </row>
    <row r="165" spans="1:12" x14ac:dyDescent="0.25">
      <c r="A165" s="13"/>
      <c r="B165" s="13"/>
      <c r="C165" s="14"/>
      <c r="D165" s="13"/>
      <c r="E165" s="13"/>
      <c r="F165" s="13"/>
      <c r="G165" s="13"/>
      <c r="H165" s="13"/>
      <c r="I165" s="13"/>
      <c r="J165" s="13"/>
      <c r="K165" s="13"/>
      <c r="L165" s="13"/>
    </row>
    <row r="166" spans="1:12" x14ac:dyDescent="0.25">
      <c r="A166" s="13"/>
      <c r="B166" s="13"/>
      <c r="C166" s="14"/>
      <c r="D166" s="13"/>
      <c r="E166" s="13"/>
      <c r="F166" s="13"/>
      <c r="G166" s="13"/>
      <c r="H166" s="13"/>
      <c r="I166" s="13"/>
      <c r="J166" s="13"/>
      <c r="K166" s="13"/>
      <c r="L166" s="13"/>
    </row>
    <row r="167" spans="1:12" x14ac:dyDescent="0.25">
      <c r="A167" s="13"/>
      <c r="B167" s="13"/>
      <c r="C167" s="14"/>
      <c r="D167" s="13"/>
      <c r="E167" s="13"/>
      <c r="F167" s="13"/>
      <c r="G167" s="13"/>
      <c r="H167" s="13"/>
      <c r="I167" s="13"/>
      <c r="J167" s="13"/>
      <c r="K167" s="13"/>
      <c r="L167" s="13"/>
    </row>
    <row r="168" spans="1:12" x14ac:dyDescent="0.25">
      <c r="A168" s="13"/>
      <c r="B168" s="13"/>
      <c r="C168" s="14"/>
      <c r="D168" s="13"/>
      <c r="E168" s="13"/>
      <c r="F168" s="13"/>
      <c r="G168" s="13"/>
      <c r="H168" s="13"/>
      <c r="I168" s="13"/>
      <c r="J168" s="13"/>
      <c r="K168" s="13"/>
      <c r="L168" s="13"/>
    </row>
    <row r="169" spans="1:12" x14ac:dyDescent="0.25">
      <c r="A169" s="13"/>
      <c r="B169" s="13"/>
      <c r="C169" s="14"/>
      <c r="D169" s="13"/>
      <c r="E169" s="13"/>
      <c r="F169" s="13"/>
      <c r="G169" s="13"/>
      <c r="H169" s="13"/>
      <c r="I169" s="13"/>
      <c r="J169" s="13"/>
      <c r="K169" s="13"/>
      <c r="L169" s="13"/>
    </row>
    <row r="170" spans="1:12" x14ac:dyDescent="0.25">
      <c r="A170" s="13"/>
      <c r="B170" s="13"/>
      <c r="C170" s="14"/>
      <c r="D170" s="13"/>
      <c r="E170" s="13"/>
      <c r="F170" s="13"/>
      <c r="G170" s="13"/>
      <c r="H170" s="13"/>
      <c r="I170" s="13"/>
      <c r="J170" s="13"/>
      <c r="K170" s="13"/>
      <c r="L170" s="13"/>
    </row>
    <row r="171" spans="1:12" x14ac:dyDescent="0.25">
      <c r="A171" s="13"/>
      <c r="B171" s="13"/>
      <c r="C171" s="14"/>
      <c r="D171" s="13"/>
      <c r="E171" s="13"/>
      <c r="F171" s="13"/>
      <c r="G171" s="13"/>
      <c r="H171" s="13"/>
      <c r="I171" s="13"/>
      <c r="J171" s="13"/>
      <c r="K171" s="13"/>
      <c r="L171" s="13"/>
    </row>
    <row r="172" spans="1:12" x14ac:dyDescent="0.25">
      <c r="A172" s="13"/>
      <c r="B172" s="13"/>
      <c r="C172" s="14"/>
      <c r="D172" s="13"/>
      <c r="E172" s="13"/>
      <c r="F172" s="13"/>
      <c r="G172" s="13"/>
      <c r="H172" s="13"/>
      <c r="I172" s="13"/>
      <c r="J172" s="13"/>
      <c r="K172" s="13"/>
      <c r="L172" s="13"/>
    </row>
    <row r="173" spans="1:12" x14ac:dyDescent="0.25">
      <c r="A173" s="13"/>
      <c r="B173" s="13"/>
      <c r="C173" s="14"/>
      <c r="D173" s="13"/>
      <c r="E173" s="13"/>
      <c r="F173" s="13"/>
      <c r="G173" s="13"/>
      <c r="H173" s="13"/>
      <c r="I173" s="13"/>
      <c r="J173" s="13"/>
      <c r="K173" s="13"/>
      <c r="L173" s="13"/>
    </row>
    <row r="174" spans="1:12" x14ac:dyDescent="0.25">
      <c r="A174" s="13"/>
      <c r="B174" s="13"/>
      <c r="C174" s="14"/>
      <c r="D174" s="13"/>
      <c r="E174" s="13"/>
      <c r="F174" s="13"/>
      <c r="G174" s="13"/>
      <c r="H174" s="13"/>
      <c r="I174" s="13"/>
      <c r="J174" s="13"/>
      <c r="K174" s="13"/>
      <c r="L174" s="13"/>
    </row>
    <row r="175" spans="1:12" x14ac:dyDescent="0.25">
      <c r="A175" s="13"/>
      <c r="B175" s="13"/>
      <c r="C175" s="14"/>
      <c r="D175" s="13"/>
      <c r="E175" s="13"/>
      <c r="F175" s="13"/>
      <c r="G175" s="13"/>
      <c r="H175" s="13"/>
      <c r="I175" s="13"/>
      <c r="J175" s="13"/>
      <c r="K175" s="13"/>
      <c r="L175" s="13"/>
    </row>
    <row r="176" spans="1:12" x14ac:dyDescent="0.25">
      <c r="A176" s="13"/>
      <c r="B176" s="13"/>
      <c r="C176" s="14"/>
      <c r="D176" s="13"/>
      <c r="E176" s="13"/>
      <c r="F176" s="13"/>
      <c r="G176" s="13"/>
      <c r="H176" s="13"/>
      <c r="I176" s="13"/>
      <c r="J176" s="13"/>
      <c r="K176" s="13"/>
      <c r="L176" s="13"/>
    </row>
    <row r="177" spans="1:12" x14ac:dyDescent="0.25">
      <c r="A177" s="13"/>
      <c r="B177" s="13"/>
      <c r="C177" s="14"/>
      <c r="D177" s="13"/>
      <c r="E177" s="13"/>
      <c r="F177" s="13"/>
      <c r="G177" s="13"/>
      <c r="H177" s="13"/>
      <c r="I177" s="13"/>
      <c r="J177" s="13"/>
      <c r="K177" s="13"/>
      <c r="L177" s="13"/>
    </row>
    <row r="178" spans="1:12" x14ac:dyDescent="0.25">
      <c r="A178" s="13"/>
      <c r="B178" s="13"/>
      <c r="C178" s="14"/>
      <c r="D178" s="13"/>
      <c r="E178" s="13"/>
      <c r="F178" s="13"/>
      <c r="G178" s="13"/>
      <c r="H178" s="13"/>
      <c r="I178" s="13"/>
      <c r="J178" s="13"/>
      <c r="K178" s="13"/>
      <c r="L178" s="13"/>
    </row>
    <row r="179" spans="1:12" x14ac:dyDescent="0.25">
      <c r="A179" s="13"/>
      <c r="B179" s="13"/>
      <c r="C179" s="14"/>
      <c r="D179" s="13"/>
      <c r="E179" s="13"/>
      <c r="F179" s="13"/>
      <c r="G179" s="13"/>
      <c r="H179" s="13"/>
      <c r="I179" s="13"/>
      <c r="J179" s="13"/>
      <c r="K179" s="13"/>
      <c r="L179" s="13"/>
    </row>
    <row r="180" spans="1:12" x14ac:dyDescent="0.25">
      <c r="A180" s="13"/>
      <c r="B180" s="13"/>
      <c r="C180" s="14"/>
      <c r="D180" s="13"/>
      <c r="E180" s="13"/>
      <c r="F180" s="13"/>
      <c r="G180" s="13"/>
      <c r="H180" s="13"/>
      <c r="I180" s="13"/>
      <c r="J180" s="13"/>
      <c r="K180" s="13"/>
      <c r="L180" s="13"/>
    </row>
    <row r="181" spans="1:12" x14ac:dyDescent="0.25">
      <c r="A181" s="13"/>
      <c r="B181" s="13"/>
      <c r="C181" s="14"/>
      <c r="D181" s="13"/>
      <c r="E181" s="13"/>
      <c r="F181" s="13"/>
      <c r="G181" s="13"/>
      <c r="H181" s="13"/>
      <c r="I181" s="13"/>
      <c r="J181" s="13"/>
      <c r="K181" s="13"/>
      <c r="L181" s="13"/>
    </row>
    <row r="182" spans="1:12" x14ac:dyDescent="0.25">
      <c r="A182" s="13"/>
      <c r="B182" s="13"/>
      <c r="C182" s="14"/>
      <c r="D182" s="13"/>
      <c r="E182" s="13"/>
      <c r="F182" s="13"/>
      <c r="G182" s="13"/>
      <c r="H182" s="13"/>
      <c r="I182" s="13"/>
      <c r="J182" s="13"/>
      <c r="K182" s="13"/>
      <c r="L182" s="13"/>
    </row>
    <row r="183" spans="1:12" x14ac:dyDescent="0.25">
      <c r="A183" s="13"/>
      <c r="B183" s="13"/>
      <c r="C183" s="14"/>
      <c r="D183" s="13"/>
      <c r="E183" s="13"/>
      <c r="F183" s="13"/>
      <c r="G183" s="13"/>
      <c r="H183" s="13"/>
      <c r="I183" s="13"/>
      <c r="J183" s="13"/>
      <c r="K183" s="13"/>
      <c r="L183" s="13"/>
    </row>
    <row r="184" spans="1:12" x14ac:dyDescent="0.25">
      <c r="A184" s="13"/>
      <c r="B184" s="13"/>
      <c r="C184" s="14"/>
      <c r="D184" s="13"/>
      <c r="E184" s="13"/>
      <c r="F184" s="13"/>
      <c r="G184" s="13"/>
      <c r="H184" s="13"/>
      <c r="I184" s="13"/>
      <c r="J184" s="13"/>
      <c r="K184" s="13"/>
      <c r="L184" s="13"/>
    </row>
    <row r="185" spans="1:12" x14ac:dyDescent="0.25">
      <c r="A185" s="13"/>
      <c r="B185" s="13"/>
      <c r="C185" s="14"/>
      <c r="D185" s="13"/>
      <c r="E185" s="13"/>
      <c r="F185" s="13"/>
      <c r="G185" s="13"/>
      <c r="H185" s="13"/>
      <c r="I185" s="13"/>
      <c r="J185" s="13"/>
      <c r="K185" s="13"/>
      <c r="L185" s="13"/>
    </row>
    <row r="186" spans="1:12" x14ac:dyDescent="0.25">
      <c r="A186" s="13"/>
      <c r="B186" s="13"/>
      <c r="C186" s="14"/>
      <c r="D186" s="13"/>
      <c r="E186" s="13"/>
      <c r="F186" s="13"/>
      <c r="G186" s="13"/>
      <c r="H186" s="13"/>
      <c r="I186" s="13"/>
      <c r="J186" s="13"/>
      <c r="K186" s="13"/>
      <c r="L186" s="13"/>
    </row>
    <row r="187" spans="1:12" x14ac:dyDescent="0.25">
      <c r="A187" s="13"/>
      <c r="B187" s="13"/>
      <c r="C187" s="14"/>
      <c r="D187" s="13"/>
      <c r="E187" s="13"/>
      <c r="F187" s="13"/>
      <c r="G187" s="13"/>
      <c r="H187" s="13"/>
      <c r="I187" s="13"/>
      <c r="J187" s="13"/>
      <c r="K187" s="13"/>
      <c r="L187" s="13"/>
    </row>
    <row r="188" spans="1:12" x14ac:dyDescent="0.25">
      <c r="A188" s="13"/>
      <c r="B188" s="13"/>
      <c r="C188" s="14"/>
      <c r="D188" s="13"/>
      <c r="E188" s="13"/>
      <c r="F188" s="13"/>
      <c r="G188" s="13"/>
      <c r="H188" s="13"/>
      <c r="I188" s="13"/>
      <c r="J188" s="13"/>
      <c r="K188" s="13"/>
      <c r="L188" s="13"/>
    </row>
    <row r="189" spans="1:12" x14ac:dyDescent="0.25">
      <c r="A189" s="13"/>
      <c r="B189" s="13"/>
      <c r="C189" s="14"/>
      <c r="D189" s="13"/>
      <c r="E189" s="13"/>
      <c r="F189" s="13"/>
      <c r="G189" s="13"/>
      <c r="H189" s="13"/>
      <c r="I189" s="13"/>
      <c r="J189" s="13"/>
      <c r="K189" s="13"/>
      <c r="L189" s="13"/>
    </row>
    <row r="190" spans="1:12" x14ac:dyDescent="0.25">
      <c r="A190" s="13"/>
      <c r="B190" s="13"/>
      <c r="C190" s="14"/>
      <c r="D190" s="13"/>
      <c r="E190" s="13"/>
      <c r="F190" s="13"/>
      <c r="G190" s="13"/>
      <c r="H190" s="13"/>
      <c r="I190" s="13"/>
      <c r="J190" s="13"/>
      <c r="K190" s="13"/>
      <c r="L190" s="13"/>
    </row>
    <row r="191" spans="1:12" x14ac:dyDescent="0.25">
      <c r="A191" s="13"/>
      <c r="B191" s="13"/>
      <c r="C191" s="14"/>
      <c r="D191" s="13"/>
      <c r="E191" s="13"/>
      <c r="F191" s="13"/>
      <c r="G191" s="13"/>
      <c r="H191" s="13"/>
      <c r="I191" s="13"/>
      <c r="J191" s="13"/>
      <c r="K191" s="13"/>
      <c r="L191" s="13"/>
    </row>
    <row r="192" spans="1:12" x14ac:dyDescent="0.25">
      <c r="A192" s="13"/>
      <c r="B192" s="13"/>
      <c r="C192" s="14"/>
      <c r="D192" s="13"/>
      <c r="E192" s="13"/>
      <c r="F192" s="13"/>
      <c r="G192" s="13"/>
      <c r="H192" s="13"/>
      <c r="I192" s="13"/>
      <c r="J192" s="13"/>
      <c r="K192" s="13"/>
      <c r="L192" s="13"/>
    </row>
    <row r="193" spans="1:12" x14ac:dyDescent="0.25">
      <c r="A193" s="13"/>
      <c r="B193" s="13"/>
      <c r="C193" s="14"/>
      <c r="D193" s="13"/>
      <c r="E193" s="13"/>
      <c r="F193" s="13"/>
      <c r="G193" s="13"/>
      <c r="H193" s="13"/>
      <c r="I193" s="13"/>
      <c r="J193" s="13"/>
      <c r="K193" s="13"/>
      <c r="L193" s="13"/>
    </row>
    <row r="194" spans="1:12" x14ac:dyDescent="0.25">
      <c r="A194" s="13"/>
      <c r="B194" s="13"/>
      <c r="C194" s="14"/>
      <c r="D194" s="13"/>
      <c r="E194" s="13"/>
      <c r="F194" s="13"/>
      <c r="G194" s="13"/>
      <c r="H194" s="13"/>
      <c r="I194" s="13"/>
      <c r="J194" s="13"/>
      <c r="K194" s="13"/>
      <c r="L194" s="13"/>
    </row>
    <row r="195" spans="1:12" x14ac:dyDescent="0.25">
      <c r="A195" s="13"/>
      <c r="B195" s="13"/>
      <c r="C195" s="14"/>
      <c r="D195" s="13"/>
      <c r="E195" s="13"/>
      <c r="F195" s="13"/>
      <c r="G195" s="13"/>
      <c r="H195" s="13"/>
      <c r="I195" s="13"/>
      <c r="J195" s="13"/>
      <c r="K195" s="13"/>
      <c r="L195" s="13"/>
    </row>
    <row r="196" spans="1:12" x14ac:dyDescent="0.25">
      <c r="A196" s="13"/>
      <c r="B196" s="13"/>
      <c r="C196" s="14"/>
      <c r="D196" s="13"/>
      <c r="E196" s="13"/>
      <c r="F196" s="13"/>
      <c r="G196" s="13"/>
      <c r="H196" s="13"/>
      <c r="I196" s="13"/>
      <c r="J196" s="13"/>
      <c r="K196" s="13"/>
      <c r="L196" s="13"/>
    </row>
    <row r="197" spans="1:12" x14ac:dyDescent="0.25">
      <c r="A197" s="13"/>
      <c r="B197" s="13"/>
      <c r="C197" s="14"/>
      <c r="D197" s="13"/>
      <c r="E197" s="13"/>
      <c r="F197" s="13"/>
      <c r="G197" s="13"/>
      <c r="H197" s="13"/>
      <c r="I197" s="13"/>
      <c r="J197" s="13"/>
      <c r="K197" s="13"/>
      <c r="L197" s="13"/>
    </row>
    <row r="198" spans="1:12" x14ac:dyDescent="0.25">
      <c r="A198" s="13"/>
      <c r="B198" s="13"/>
      <c r="C198" s="14"/>
      <c r="D198" s="13"/>
      <c r="E198" s="13"/>
      <c r="F198" s="13"/>
      <c r="G198" s="13"/>
      <c r="H198" s="13"/>
      <c r="I198" s="13"/>
      <c r="J198" s="13"/>
      <c r="K198" s="13"/>
      <c r="L198" s="13"/>
    </row>
    <row r="199" spans="1:12" x14ac:dyDescent="0.25">
      <c r="A199" s="13"/>
      <c r="B199" s="13"/>
      <c r="C199" s="14"/>
      <c r="D199" s="13"/>
      <c r="E199" s="13"/>
      <c r="F199" s="13"/>
      <c r="G199" s="13"/>
      <c r="H199" s="13"/>
      <c r="I199" s="13"/>
      <c r="J199" s="13"/>
      <c r="K199" s="13"/>
      <c r="L199" s="13"/>
    </row>
    <row r="200" spans="1:12" x14ac:dyDescent="0.25">
      <c r="A200" s="13"/>
      <c r="B200" s="13"/>
      <c r="C200" s="14"/>
      <c r="D200" s="13"/>
      <c r="E200" s="13"/>
      <c r="F200" s="13"/>
      <c r="G200" s="13"/>
      <c r="H200" s="13"/>
      <c r="I200" s="13"/>
      <c r="J200" s="13"/>
      <c r="K200" s="13"/>
      <c r="L200" s="13"/>
    </row>
    <row r="201" spans="1:12" x14ac:dyDescent="0.25">
      <c r="A201" s="13"/>
      <c r="B201" s="13"/>
      <c r="C201" s="14"/>
      <c r="D201" s="13"/>
      <c r="E201" s="13"/>
      <c r="F201" s="13"/>
      <c r="G201" s="13"/>
      <c r="H201" s="13"/>
      <c r="I201" s="13"/>
      <c r="J201" s="13"/>
      <c r="K201" s="13"/>
      <c r="L201" s="13"/>
    </row>
    <row r="202" spans="1:12" x14ac:dyDescent="0.25">
      <c r="A202" s="13"/>
      <c r="B202" s="13"/>
      <c r="C202" s="14"/>
      <c r="D202" s="13"/>
      <c r="E202" s="13"/>
      <c r="F202" s="13"/>
      <c r="G202" s="13"/>
      <c r="H202" s="13"/>
      <c r="I202" s="13"/>
      <c r="J202" s="13"/>
      <c r="K202" s="13"/>
      <c r="L202" s="13"/>
    </row>
    <row r="203" spans="1:12" x14ac:dyDescent="0.25">
      <c r="A203" s="13"/>
      <c r="B203" s="13"/>
      <c r="C203" s="14"/>
      <c r="D203" s="13"/>
      <c r="E203" s="13"/>
      <c r="F203" s="13"/>
      <c r="G203" s="13"/>
      <c r="H203" s="13"/>
      <c r="I203" s="13"/>
      <c r="J203" s="13"/>
      <c r="K203" s="13"/>
      <c r="L203" s="13"/>
    </row>
    <row r="204" spans="1:12" x14ac:dyDescent="0.25">
      <c r="A204" s="13"/>
      <c r="B204" s="13"/>
      <c r="C204" s="14"/>
      <c r="D204" s="13"/>
      <c r="E204" s="13"/>
      <c r="F204" s="13"/>
      <c r="G204" s="13"/>
      <c r="H204" s="13"/>
      <c r="I204" s="13"/>
      <c r="J204" s="13"/>
      <c r="K204" s="13"/>
      <c r="L204" s="13"/>
    </row>
    <row r="205" spans="1:12" x14ac:dyDescent="0.25">
      <c r="A205" s="13"/>
      <c r="B205" s="13"/>
      <c r="C205" s="14"/>
      <c r="D205" s="13"/>
      <c r="E205" s="13"/>
      <c r="F205" s="13"/>
      <c r="G205" s="13"/>
      <c r="H205" s="13"/>
      <c r="I205" s="13"/>
      <c r="J205" s="13"/>
      <c r="K205" s="13"/>
      <c r="L205" s="13"/>
    </row>
    <row r="206" spans="1:12" x14ac:dyDescent="0.25">
      <c r="A206" s="13"/>
      <c r="B206" s="13"/>
      <c r="C206" s="14"/>
      <c r="D206" s="13"/>
      <c r="E206" s="13"/>
      <c r="F206" s="13"/>
      <c r="G206" s="13"/>
      <c r="H206" s="13"/>
      <c r="I206" s="13"/>
      <c r="J206" s="13"/>
      <c r="K206" s="13"/>
      <c r="L206" s="13"/>
    </row>
    <row r="207" spans="1:12" x14ac:dyDescent="0.25">
      <c r="A207" s="13"/>
      <c r="B207" s="13"/>
      <c r="C207" s="14"/>
      <c r="D207" s="13"/>
      <c r="E207" s="13"/>
      <c r="F207" s="13"/>
      <c r="G207" s="13"/>
      <c r="H207" s="13"/>
      <c r="I207" s="13"/>
      <c r="J207" s="13"/>
      <c r="K207" s="13"/>
      <c r="L207" s="13"/>
    </row>
    <row r="208" spans="1:12" x14ac:dyDescent="0.25">
      <c r="A208" s="13"/>
      <c r="B208" s="13"/>
      <c r="C208" s="14"/>
      <c r="D208" s="13"/>
      <c r="E208" s="13"/>
      <c r="F208" s="13"/>
      <c r="G208" s="13"/>
      <c r="H208" s="13"/>
      <c r="I208" s="13"/>
      <c r="J208" s="13"/>
      <c r="K208" s="13"/>
      <c r="L208" s="13"/>
    </row>
    <row r="209" spans="1:12" x14ac:dyDescent="0.25">
      <c r="A209" s="13"/>
      <c r="B209" s="13"/>
      <c r="C209" s="14"/>
      <c r="D209" s="13"/>
      <c r="E209" s="13"/>
      <c r="F209" s="13"/>
      <c r="G209" s="13"/>
      <c r="H209" s="13"/>
      <c r="I209" s="13"/>
      <c r="J209" s="13"/>
      <c r="K209" s="13"/>
      <c r="L209" s="13"/>
    </row>
    <row r="210" spans="1:12" x14ac:dyDescent="0.25">
      <c r="A210" s="13"/>
      <c r="B210" s="13"/>
      <c r="C210" s="14"/>
      <c r="D210" s="13"/>
      <c r="E210" s="13"/>
      <c r="F210" s="13"/>
      <c r="G210" s="13"/>
      <c r="H210" s="13"/>
      <c r="I210" s="13"/>
      <c r="J210" s="13"/>
      <c r="K210" s="13"/>
      <c r="L210" s="13"/>
    </row>
    <row r="211" spans="1:12" x14ac:dyDescent="0.25">
      <c r="A211" s="13"/>
      <c r="B211" s="13"/>
      <c r="C211" s="14"/>
      <c r="D211" s="13"/>
      <c r="E211" s="13"/>
      <c r="F211" s="13"/>
      <c r="G211" s="13"/>
      <c r="H211" s="13"/>
      <c r="I211" s="13"/>
      <c r="J211" s="13"/>
      <c r="K211" s="13"/>
      <c r="L211" s="13"/>
    </row>
    <row r="212" spans="1:12" x14ac:dyDescent="0.25">
      <c r="A212" s="13"/>
      <c r="B212" s="13"/>
      <c r="C212" s="14"/>
      <c r="D212" s="13"/>
      <c r="E212" s="13"/>
      <c r="F212" s="13"/>
      <c r="G212" s="13"/>
      <c r="H212" s="13"/>
      <c r="I212" s="13"/>
      <c r="J212" s="13"/>
      <c r="K212" s="13"/>
      <c r="L212" s="13"/>
    </row>
    <row r="213" spans="1:12" x14ac:dyDescent="0.25">
      <c r="A213" s="13"/>
      <c r="B213" s="13"/>
      <c r="C213" s="14"/>
      <c r="D213" s="13"/>
      <c r="E213" s="13"/>
      <c r="F213" s="13"/>
      <c r="G213" s="13"/>
      <c r="H213" s="13"/>
      <c r="I213" s="13"/>
      <c r="J213" s="13"/>
      <c r="K213" s="13"/>
      <c r="L213" s="13"/>
    </row>
    <row r="214" spans="1:12" x14ac:dyDescent="0.25">
      <c r="A214" s="13"/>
      <c r="B214" s="13"/>
      <c r="C214" s="14"/>
      <c r="D214" s="13"/>
      <c r="E214" s="13"/>
      <c r="F214" s="13"/>
      <c r="G214" s="13"/>
      <c r="H214" s="13"/>
      <c r="I214" s="13"/>
      <c r="J214" s="13"/>
      <c r="K214" s="13"/>
      <c r="L214" s="13"/>
    </row>
    <row r="215" spans="1:12" x14ac:dyDescent="0.25">
      <c r="A215" s="13"/>
      <c r="B215" s="13"/>
      <c r="C215" s="14"/>
      <c r="D215" s="13"/>
      <c r="E215" s="13"/>
      <c r="F215" s="13"/>
      <c r="G215" s="13"/>
      <c r="H215" s="13"/>
      <c r="I215" s="13"/>
      <c r="J215" s="13"/>
      <c r="K215" s="13"/>
      <c r="L215" s="13"/>
    </row>
    <row r="216" spans="1:12" x14ac:dyDescent="0.25">
      <c r="A216" s="13"/>
      <c r="B216" s="13"/>
      <c r="C216" s="14"/>
      <c r="D216" s="13"/>
      <c r="E216" s="13"/>
      <c r="F216" s="13"/>
      <c r="G216" s="13"/>
      <c r="H216" s="13"/>
      <c r="I216" s="13"/>
      <c r="J216" s="13"/>
      <c r="K216" s="13"/>
      <c r="L216" s="13"/>
    </row>
    <row r="217" spans="1:12" x14ac:dyDescent="0.25">
      <c r="A217" s="13"/>
      <c r="B217" s="13"/>
      <c r="C217" s="14"/>
      <c r="D217" s="13"/>
      <c r="E217" s="13"/>
      <c r="F217" s="13"/>
      <c r="G217" s="13"/>
      <c r="H217" s="13"/>
      <c r="I217" s="13"/>
      <c r="J217" s="13"/>
      <c r="K217" s="13"/>
      <c r="L217" s="13"/>
    </row>
    <row r="218" spans="1:12" x14ac:dyDescent="0.25">
      <c r="A218" s="13"/>
      <c r="B218" s="13"/>
      <c r="C218" s="14"/>
      <c r="D218" s="13"/>
      <c r="E218" s="13"/>
      <c r="F218" s="13"/>
      <c r="G218" s="13"/>
      <c r="H218" s="13"/>
      <c r="I218" s="13"/>
      <c r="J218" s="13"/>
      <c r="K218" s="13"/>
      <c r="L218" s="13"/>
    </row>
    <row r="219" spans="1:12" x14ac:dyDescent="0.25">
      <c r="A219" s="13"/>
      <c r="B219" s="13"/>
      <c r="C219" s="14"/>
      <c r="D219" s="13"/>
      <c r="E219" s="13"/>
      <c r="F219" s="13"/>
      <c r="G219" s="13"/>
      <c r="H219" s="13"/>
      <c r="I219" s="13"/>
      <c r="J219" s="13"/>
      <c r="K219" s="13"/>
      <c r="L219" s="13"/>
    </row>
    <row r="220" spans="1:12" x14ac:dyDescent="0.25">
      <c r="A220" s="13"/>
      <c r="B220" s="13"/>
      <c r="C220" s="14"/>
      <c r="D220" s="13"/>
      <c r="E220" s="13"/>
      <c r="F220" s="13"/>
      <c r="G220" s="13"/>
      <c r="H220" s="13"/>
      <c r="I220" s="13"/>
      <c r="J220" s="13"/>
      <c r="K220" s="13"/>
      <c r="L220" s="13"/>
    </row>
    <row r="221" spans="1:12" x14ac:dyDescent="0.25">
      <c r="A221" s="13"/>
      <c r="B221" s="13"/>
      <c r="C221" s="14"/>
      <c r="D221" s="13"/>
      <c r="E221" s="13"/>
      <c r="F221" s="13"/>
      <c r="G221" s="13"/>
      <c r="H221" s="13"/>
      <c r="I221" s="13"/>
      <c r="J221" s="13"/>
      <c r="K221" s="13"/>
      <c r="L221" s="13"/>
    </row>
    <row r="222" spans="1:12" x14ac:dyDescent="0.25">
      <c r="A222" s="13"/>
      <c r="B222" s="13"/>
      <c r="C222" s="14"/>
      <c r="D222" s="13"/>
      <c r="E222" s="13"/>
      <c r="F222" s="13"/>
      <c r="G222" s="13"/>
      <c r="H222" s="13"/>
      <c r="I222" s="13"/>
      <c r="J222" s="13"/>
      <c r="K222" s="13"/>
      <c r="L222" s="13"/>
    </row>
    <row r="223" spans="1:12" x14ac:dyDescent="0.25">
      <c r="A223" s="13"/>
      <c r="B223" s="13"/>
      <c r="C223" s="14"/>
      <c r="D223" s="13"/>
      <c r="E223" s="13"/>
      <c r="F223" s="13"/>
      <c r="G223" s="13"/>
      <c r="H223" s="13"/>
      <c r="I223" s="13"/>
      <c r="J223" s="13"/>
      <c r="K223" s="13"/>
      <c r="L223" s="13"/>
    </row>
    <row r="224" spans="1:12" x14ac:dyDescent="0.25">
      <c r="A224" s="13"/>
      <c r="B224" s="13"/>
      <c r="C224" s="14"/>
      <c r="D224" s="13"/>
      <c r="E224" s="13"/>
      <c r="F224" s="13"/>
      <c r="G224" s="13"/>
      <c r="H224" s="13"/>
      <c r="I224" s="13"/>
      <c r="J224" s="13"/>
      <c r="K224" s="13"/>
      <c r="L224" s="13"/>
    </row>
    <row r="225" spans="1:12" x14ac:dyDescent="0.25">
      <c r="A225" s="13"/>
      <c r="B225" s="13"/>
      <c r="C225" s="14"/>
      <c r="D225" s="13"/>
      <c r="E225" s="13"/>
      <c r="F225" s="13"/>
      <c r="G225" s="13"/>
      <c r="H225" s="13"/>
      <c r="I225" s="13"/>
      <c r="J225" s="13"/>
      <c r="K225" s="13"/>
      <c r="L225" s="13"/>
    </row>
    <row r="226" spans="1:12" x14ac:dyDescent="0.25">
      <c r="A226" s="13"/>
      <c r="B226" s="13"/>
      <c r="C226" s="14"/>
      <c r="D226" s="13"/>
      <c r="E226" s="13"/>
      <c r="F226" s="13"/>
      <c r="G226" s="13"/>
      <c r="H226" s="13"/>
      <c r="I226" s="13"/>
      <c r="J226" s="13"/>
      <c r="K226" s="13"/>
      <c r="L226" s="13"/>
    </row>
    <row r="227" spans="1:12" x14ac:dyDescent="0.25">
      <c r="A227" s="13"/>
      <c r="B227" s="13"/>
      <c r="C227" s="14"/>
      <c r="D227" s="13"/>
      <c r="E227" s="13"/>
      <c r="F227" s="13"/>
      <c r="G227" s="13"/>
      <c r="H227" s="13"/>
      <c r="I227" s="13"/>
      <c r="J227" s="13"/>
      <c r="K227" s="13"/>
      <c r="L227" s="13"/>
    </row>
    <row r="228" spans="1:12" x14ac:dyDescent="0.25">
      <c r="A228" s="13"/>
      <c r="B228" s="13"/>
      <c r="C228" s="14"/>
      <c r="D228" s="13"/>
      <c r="E228" s="13"/>
      <c r="F228" s="13"/>
      <c r="G228" s="13"/>
      <c r="H228" s="13"/>
      <c r="I228" s="13"/>
      <c r="J228" s="13"/>
      <c r="K228" s="13"/>
      <c r="L228" s="13"/>
    </row>
    <row r="229" spans="1:12" x14ac:dyDescent="0.25">
      <c r="A229" s="13"/>
      <c r="B229" s="13"/>
      <c r="C229" s="14"/>
      <c r="D229" s="13"/>
      <c r="E229" s="13"/>
      <c r="F229" s="13"/>
      <c r="G229" s="13"/>
      <c r="H229" s="13"/>
      <c r="I229" s="13"/>
      <c r="J229" s="13"/>
      <c r="K229" s="13"/>
      <c r="L229" s="13"/>
    </row>
    <row r="230" spans="1:12" x14ac:dyDescent="0.25">
      <c r="A230" s="13"/>
      <c r="B230" s="13"/>
      <c r="C230" s="14"/>
      <c r="D230" s="13"/>
      <c r="E230" s="13"/>
      <c r="F230" s="13"/>
      <c r="G230" s="13"/>
      <c r="H230" s="13"/>
      <c r="I230" s="13"/>
      <c r="J230" s="13"/>
      <c r="K230" s="13"/>
      <c r="L230" s="13"/>
    </row>
    <row r="231" spans="1:12" x14ac:dyDescent="0.25">
      <c r="A231" s="13"/>
      <c r="B231" s="13"/>
      <c r="C231" s="14"/>
      <c r="D231" s="13"/>
      <c r="E231" s="13"/>
      <c r="F231" s="13"/>
      <c r="G231" s="13"/>
      <c r="H231" s="13"/>
      <c r="I231" s="13"/>
      <c r="J231" s="13"/>
      <c r="K231" s="13"/>
      <c r="L231" s="13"/>
    </row>
    <row r="232" spans="1:12" x14ac:dyDescent="0.25">
      <c r="A232" s="13"/>
      <c r="B232" s="13"/>
      <c r="C232" s="14"/>
      <c r="D232" s="13"/>
      <c r="E232" s="13"/>
      <c r="F232" s="13"/>
      <c r="G232" s="13"/>
      <c r="H232" s="13"/>
      <c r="I232" s="13"/>
      <c r="J232" s="13"/>
      <c r="K232" s="13"/>
      <c r="L232" s="13"/>
    </row>
    <row r="233" spans="1:12" x14ac:dyDescent="0.25">
      <c r="A233" s="13"/>
      <c r="B233" s="13"/>
      <c r="C233" s="14"/>
      <c r="D233" s="13"/>
      <c r="E233" s="13"/>
      <c r="F233" s="13"/>
      <c r="G233" s="13"/>
      <c r="H233" s="13"/>
      <c r="I233" s="13"/>
      <c r="J233" s="13"/>
      <c r="K233" s="13"/>
      <c r="L233" s="13"/>
    </row>
    <row r="234" spans="1:12" x14ac:dyDescent="0.25">
      <c r="A234" s="13"/>
      <c r="B234" s="13"/>
      <c r="C234" s="14"/>
      <c r="D234" s="13"/>
      <c r="E234" s="13"/>
      <c r="F234" s="13"/>
      <c r="G234" s="13"/>
      <c r="H234" s="13"/>
      <c r="I234" s="13"/>
      <c r="J234" s="13"/>
      <c r="K234" s="13"/>
      <c r="L234" s="13"/>
    </row>
    <row r="235" spans="1:12" x14ac:dyDescent="0.25">
      <c r="A235" s="13"/>
      <c r="B235" s="13"/>
      <c r="C235" s="14"/>
      <c r="D235" s="13"/>
      <c r="E235" s="13"/>
      <c r="F235" s="13"/>
      <c r="G235" s="13"/>
      <c r="H235" s="13"/>
      <c r="I235" s="13"/>
      <c r="J235" s="13"/>
      <c r="K235" s="13"/>
      <c r="L235" s="13"/>
    </row>
    <row r="236" spans="1:12" x14ac:dyDescent="0.25">
      <c r="A236" s="13"/>
      <c r="B236" s="13"/>
      <c r="C236" s="14"/>
      <c r="D236" s="13"/>
      <c r="E236" s="13"/>
      <c r="F236" s="13"/>
      <c r="G236" s="13"/>
      <c r="H236" s="13"/>
      <c r="I236" s="13"/>
      <c r="J236" s="13"/>
      <c r="K236" s="13"/>
      <c r="L236" s="13"/>
    </row>
    <row r="237" spans="1:12" x14ac:dyDescent="0.25">
      <c r="A237" s="13"/>
      <c r="B237" s="13"/>
      <c r="C237" s="14"/>
      <c r="D237" s="13"/>
      <c r="E237" s="13"/>
      <c r="F237" s="13"/>
      <c r="G237" s="13"/>
      <c r="H237" s="13"/>
      <c r="I237" s="13"/>
      <c r="J237" s="13"/>
      <c r="K237" s="13"/>
      <c r="L237" s="13"/>
    </row>
    <row r="238" spans="1:12" x14ac:dyDescent="0.25">
      <c r="A238" s="13"/>
      <c r="B238" s="13"/>
      <c r="C238" s="14"/>
      <c r="D238" s="13"/>
      <c r="E238" s="13"/>
      <c r="F238" s="13"/>
      <c r="G238" s="13"/>
      <c r="H238" s="13"/>
      <c r="I238" s="13"/>
      <c r="J238" s="13"/>
      <c r="K238" s="13"/>
      <c r="L238" s="13"/>
    </row>
    <row r="239" spans="1:12" x14ac:dyDescent="0.25">
      <c r="A239" s="13"/>
      <c r="B239" s="13"/>
      <c r="C239" s="14"/>
      <c r="D239" s="13"/>
      <c r="E239" s="13"/>
      <c r="F239" s="13"/>
      <c r="G239" s="13"/>
      <c r="H239" s="13"/>
      <c r="I239" s="13"/>
      <c r="J239" s="13"/>
      <c r="K239" s="13"/>
      <c r="L239" s="13"/>
    </row>
    <row r="240" spans="1:12" x14ac:dyDescent="0.25">
      <c r="A240" s="13"/>
      <c r="B240" s="13"/>
      <c r="C240" s="14"/>
      <c r="D240" s="13"/>
      <c r="E240" s="13"/>
      <c r="F240" s="13"/>
      <c r="G240" s="13"/>
      <c r="H240" s="13"/>
      <c r="I240" s="13"/>
      <c r="J240" s="13"/>
      <c r="K240" s="13"/>
      <c r="L240" s="13"/>
    </row>
    <row r="241" spans="1:12" x14ac:dyDescent="0.25">
      <c r="A241" s="13"/>
      <c r="B241" s="13"/>
      <c r="C241" s="14"/>
      <c r="D241" s="13"/>
      <c r="E241" s="13"/>
      <c r="F241" s="13"/>
      <c r="G241" s="13"/>
      <c r="H241" s="13"/>
      <c r="I241" s="13"/>
      <c r="J241" s="13"/>
      <c r="K241" s="13"/>
      <c r="L241" s="13"/>
    </row>
    <row r="242" spans="1:12" x14ac:dyDescent="0.25">
      <c r="A242" s="13"/>
      <c r="B242" s="13"/>
      <c r="C242" s="14"/>
      <c r="D242" s="13"/>
      <c r="E242" s="13"/>
      <c r="F242" s="13"/>
      <c r="G242" s="13"/>
      <c r="H242" s="13"/>
      <c r="I242" s="13"/>
      <c r="J242" s="13"/>
      <c r="K242" s="13"/>
      <c r="L242" s="13"/>
    </row>
    <row r="243" spans="1:12" x14ac:dyDescent="0.25">
      <c r="A243" s="13"/>
      <c r="B243" s="13"/>
      <c r="C243" s="14"/>
      <c r="D243" s="13"/>
      <c r="E243" s="13"/>
      <c r="F243" s="13"/>
      <c r="G243" s="13"/>
      <c r="H243" s="13"/>
      <c r="I243" s="13"/>
      <c r="J243" s="13"/>
      <c r="K243" s="13"/>
      <c r="L243" s="13"/>
    </row>
    <row r="244" spans="1:12" x14ac:dyDescent="0.25">
      <c r="A244" s="13"/>
      <c r="B244" s="13"/>
      <c r="C244" s="14"/>
      <c r="D244" s="13"/>
      <c r="E244" s="13"/>
      <c r="F244" s="13"/>
      <c r="G244" s="13"/>
      <c r="H244" s="13"/>
      <c r="I244" s="13"/>
      <c r="J244" s="13"/>
      <c r="K244" s="13"/>
      <c r="L244" s="13"/>
    </row>
    <row r="245" spans="1:12" x14ac:dyDescent="0.25">
      <c r="A245" s="13"/>
      <c r="B245" s="13"/>
      <c r="C245" s="14"/>
      <c r="D245" s="13"/>
      <c r="E245" s="13"/>
      <c r="F245" s="13"/>
      <c r="G245" s="13"/>
      <c r="H245" s="13"/>
      <c r="I245" s="13"/>
      <c r="J245" s="13"/>
      <c r="K245" s="13"/>
      <c r="L245" s="13"/>
    </row>
    <row r="246" spans="1:12" x14ac:dyDescent="0.25">
      <c r="A246" s="13"/>
      <c r="B246" s="13"/>
      <c r="C246" s="14"/>
      <c r="D246" s="13"/>
      <c r="E246" s="13"/>
      <c r="F246" s="13"/>
      <c r="G246" s="13"/>
      <c r="H246" s="13"/>
      <c r="I246" s="13"/>
      <c r="J246" s="13"/>
      <c r="K246" s="13"/>
      <c r="L246" s="13"/>
    </row>
    <row r="247" spans="1:12" x14ac:dyDescent="0.25">
      <c r="A247" s="13"/>
      <c r="B247" s="13"/>
      <c r="C247" s="14"/>
      <c r="D247" s="13"/>
      <c r="E247" s="13"/>
      <c r="F247" s="13"/>
      <c r="G247" s="13"/>
      <c r="H247" s="13"/>
      <c r="I247" s="13"/>
      <c r="J247" s="13"/>
      <c r="K247" s="13"/>
      <c r="L247" s="13"/>
    </row>
    <row r="248" spans="1:12" x14ac:dyDescent="0.25">
      <c r="A248" s="13"/>
      <c r="B248" s="13"/>
      <c r="C248" s="14"/>
      <c r="D248" s="13"/>
      <c r="E248" s="13"/>
      <c r="F248" s="13"/>
      <c r="G248" s="13"/>
      <c r="H248" s="13"/>
      <c r="I248" s="13"/>
      <c r="J248" s="13"/>
      <c r="K248" s="13"/>
      <c r="L248" s="13"/>
    </row>
    <row r="249" spans="1:12" x14ac:dyDescent="0.25">
      <c r="A249" s="13"/>
      <c r="B249" s="13"/>
      <c r="C249" s="14"/>
      <c r="D249" s="13"/>
      <c r="E249" s="13"/>
      <c r="F249" s="13"/>
      <c r="G249" s="13"/>
      <c r="H249" s="13"/>
      <c r="I249" s="13"/>
      <c r="J249" s="13"/>
      <c r="K249" s="13"/>
      <c r="L249" s="13"/>
    </row>
    <row r="250" spans="1:12" x14ac:dyDescent="0.25">
      <c r="A250" s="13"/>
      <c r="B250" s="13"/>
      <c r="C250" s="14"/>
      <c r="D250" s="13"/>
      <c r="E250" s="13"/>
      <c r="F250" s="13"/>
      <c r="G250" s="13"/>
      <c r="H250" s="13"/>
      <c r="I250" s="13"/>
      <c r="J250" s="13"/>
      <c r="K250" s="13"/>
      <c r="L250" s="13"/>
    </row>
    <row r="251" spans="1:12" x14ac:dyDescent="0.25">
      <c r="A251" s="13"/>
      <c r="B251" s="13"/>
      <c r="C251" s="14"/>
      <c r="D251" s="13"/>
      <c r="E251" s="13"/>
      <c r="F251" s="13"/>
      <c r="G251" s="13"/>
      <c r="H251" s="13"/>
      <c r="I251" s="13"/>
      <c r="J251" s="13"/>
      <c r="K251" s="13"/>
      <c r="L251" s="13"/>
    </row>
    <row r="252" spans="1:12" x14ac:dyDescent="0.25">
      <c r="A252" s="13"/>
      <c r="B252" s="13"/>
      <c r="C252" s="14"/>
      <c r="D252" s="13"/>
      <c r="E252" s="13"/>
      <c r="F252" s="13"/>
      <c r="G252" s="13"/>
      <c r="H252" s="13"/>
      <c r="I252" s="13"/>
      <c r="J252" s="13"/>
      <c r="K252" s="13"/>
      <c r="L252" s="13"/>
    </row>
    <row r="253" spans="1:12" x14ac:dyDescent="0.25">
      <c r="A253" s="13"/>
      <c r="B253" s="13"/>
      <c r="C253" s="14"/>
      <c r="D253" s="13"/>
      <c r="E253" s="13"/>
      <c r="F253" s="13"/>
      <c r="G253" s="13"/>
      <c r="H253" s="13"/>
      <c r="I253" s="13"/>
      <c r="J253" s="13"/>
      <c r="K253" s="13"/>
      <c r="L253" s="13"/>
    </row>
    <row r="254" spans="1:12" x14ac:dyDescent="0.25">
      <c r="A254" s="13"/>
      <c r="B254" s="13"/>
      <c r="C254" s="14"/>
      <c r="D254" s="13"/>
      <c r="E254" s="13"/>
      <c r="F254" s="13"/>
      <c r="G254" s="13"/>
      <c r="H254" s="13"/>
      <c r="I254" s="13"/>
      <c r="J254" s="13"/>
      <c r="K254" s="13"/>
      <c r="L254" s="13"/>
    </row>
    <row r="255" spans="1:12" x14ac:dyDescent="0.25">
      <c r="A255" s="13"/>
      <c r="B255" s="13"/>
      <c r="C255" s="14"/>
      <c r="D255" s="13"/>
      <c r="E255" s="13"/>
      <c r="F255" s="13"/>
      <c r="G255" s="13"/>
      <c r="H255" s="13"/>
      <c r="I255" s="13"/>
      <c r="J255" s="13"/>
      <c r="K255" s="13"/>
      <c r="L255" s="13"/>
    </row>
    <row r="256" spans="1:12" x14ac:dyDescent="0.25">
      <c r="A256" s="13"/>
      <c r="B256" s="13"/>
      <c r="C256" s="14"/>
      <c r="D256" s="13"/>
      <c r="E256" s="13"/>
      <c r="F256" s="13"/>
      <c r="G256" s="13"/>
      <c r="H256" s="13"/>
      <c r="I256" s="13"/>
      <c r="J256" s="13"/>
      <c r="K256" s="13"/>
      <c r="L256" s="13"/>
    </row>
    <row r="257" spans="1:12" x14ac:dyDescent="0.25">
      <c r="A257" s="13"/>
      <c r="B257" s="13"/>
      <c r="C257" s="14"/>
      <c r="D257" s="13"/>
      <c r="E257" s="13"/>
      <c r="F257" s="13"/>
      <c r="G257" s="13"/>
      <c r="H257" s="13"/>
      <c r="I257" s="13"/>
      <c r="J257" s="13"/>
      <c r="K257" s="13"/>
      <c r="L257" s="13"/>
    </row>
    <row r="258" spans="1:12" x14ac:dyDescent="0.25">
      <c r="A258" s="13"/>
      <c r="B258" s="13"/>
      <c r="C258" s="14"/>
      <c r="D258" s="13"/>
      <c r="E258" s="13"/>
      <c r="F258" s="13"/>
      <c r="G258" s="13"/>
      <c r="H258" s="13"/>
      <c r="I258" s="13"/>
      <c r="J258" s="13"/>
      <c r="K258" s="13"/>
      <c r="L258" s="13"/>
    </row>
    <row r="259" spans="1:12" x14ac:dyDescent="0.25">
      <c r="A259" s="13"/>
      <c r="B259" s="13"/>
      <c r="C259" s="14"/>
      <c r="D259" s="13"/>
      <c r="E259" s="13"/>
      <c r="F259" s="13"/>
      <c r="G259" s="13"/>
      <c r="H259" s="13"/>
      <c r="I259" s="13"/>
      <c r="J259" s="13"/>
      <c r="K259" s="13"/>
      <c r="L259" s="13"/>
    </row>
    <row r="260" spans="1:12" x14ac:dyDescent="0.25">
      <c r="A260" s="13"/>
      <c r="B260" s="13"/>
      <c r="C260" s="14"/>
      <c r="D260" s="13"/>
      <c r="E260" s="13"/>
      <c r="F260" s="13"/>
      <c r="G260" s="13"/>
      <c r="H260" s="13"/>
      <c r="I260" s="13"/>
      <c r="J260" s="13"/>
      <c r="K260" s="13"/>
      <c r="L260" s="13"/>
    </row>
    <row r="261" spans="1:12" x14ac:dyDescent="0.25">
      <c r="A261" s="13"/>
      <c r="B261" s="13"/>
      <c r="C261" s="14"/>
      <c r="D261" s="13"/>
      <c r="E261" s="13"/>
      <c r="F261" s="13"/>
      <c r="G261" s="13"/>
      <c r="H261" s="13"/>
      <c r="I261" s="13"/>
      <c r="J261" s="13"/>
      <c r="K261" s="13"/>
      <c r="L261" s="13"/>
    </row>
    <row r="262" spans="1:12" x14ac:dyDescent="0.25">
      <c r="A262" s="13"/>
      <c r="B262" s="13"/>
      <c r="C262" s="14"/>
      <c r="D262" s="13"/>
      <c r="E262" s="13"/>
      <c r="F262" s="13"/>
      <c r="G262" s="13"/>
      <c r="H262" s="13"/>
      <c r="I262" s="13"/>
      <c r="J262" s="13"/>
      <c r="K262" s="13"/>
      <c r="L262" s="13"/>
    </row>
    <row r="263" spans="1:12" x14ac:dyDescent="0.25">
      <c r="A263" s="13"/>
      <c r="B263" s="13"/>
      <c r="C263" s="14"/>
      <c r="D263" s="13"/>
      <c r="E263" s="13"/>
      <c r="F263" s="13"/>
      <c r="G263" s="13"/>
      <c r="H263" s="13"/>
      <c r="I263" s="13"/>
      <c r="J263" s="13"/>
      <c r="K263" s="13"/>
      <c r="L263" s="13"/>
    </row>
    <row r="264" spans="1:12" x14ac:dyDescent="0.25">
      <c r="A264" s="13"/>
      <c r="B264" s="13"/>
      <c r="C264" s="14"/>
      <c r="D264" s="13"/>
      <c r="E264" s="13"/>
      <c r="F264" s="13"/>
      <c r="G264" s="13"/>
      <c r="H264" s="13"/>
      <c r="I264" s="13"/>
      <c r="J264" s="13"/>
      <c r="K264" s="13"/>
      <c r="L264" s="13"/>
    </row>
    <row r="265" spans="1:12" x14ac:dyDescent="0.25">
      <c r="A265" s="13"/>
      <c r="B265" s="13"/>
      <c r="C265" s="14"/>
      <c r="D265" s="13"/>
      <c r="E265" s="13"/>
      <c r="F265" s="13"/>
      <c r="G265" s="13"/>
      <c r="H265" s="13"/>
      <c r="I265" s="13"/>
      <c r="J265" s="13"/>
      <c r="K265" s="13"/>
      <c r="L265" s="13"/>
    </row>
    <row r="266" spans="1:12" x14ac:dyDescent="0.25">
      <c r="A266" s="13"/>
      <c r="B266" s="13"/>
      <c r="C266" s="14"/>
      <c r="D266" s="13"/>
      <c r="E266" s="13"/>
      <c r="F266" s="13"/>
      <c r="G266" s="13"/>
      <c r="H266" s="13"/>
      <c r="I266" s="13"/>
      <c r="J266" s="13"/>
      <c r="K266" s="13"/>
      <c r="L266" s="13"/>
    </row>
    <row r="267" spans="1:12" x14ac:dyDescent="0.25">
      <c r="A267" s="13"/>
      <c r="B267" s="13"/>
      <c r="C267" s="14"/>
      <c r="D267" s="13"/>
      <c r="E267" s="13"/>
      <c r="F267" s="13"/>
      <c r="G267" s="13"/>
      <c r="H267" s="13"/>
      <c r="I267" s="13"/>
      <c r="J267" s="13"/>
      <c r="K267" s="13"/>
      <c r="L267" s="13"/>
    </row>
    <row r="268" spans="1:12" x14ac:dyDescent="0.25">
      <c r="A268" s="13"/>
      <c r="B268" s="13"/>
      <c r="C268" s="14"/>
      <c r="D268" s="13"/>
      <c r="E268" s="13"/>
      <c r="F268" s="13"/>
      <c r="G268" s="13"/>
      <c r="H268" s="13"/>
      <c r="I268" s="13"/>
      <c r="J268" s="13"/>
      <c r="K268" s="13"/>
      <c r="L268" s="13"/>
    </row>
    <row r="269" spans="1:12" x14ac:dyDescent="0.25">
      <c r="A269" s="13"/>
      <c r="B269" s="13"/>
      <c r="C269" s="14"/>
      <c r="D269" s="13"/>
      <c r="E269" s="13"/>
      <c r="F269" s="13"/>
      <c r="G269" s="13"/>
      <c r="H269" s="13"/>
      <c r="I269" s="13"/>
      <c r="J269" s="13"/>
      <c r="K269" s="13"/>
      <c r="L269" s="13"/>
    </row>
    <row r="270" spans="1:12" x14ac:dyDescent="0.25">
      <c r="A270" s="13"/>
      <c r="B270" s="13"/>
      <c r="C270" s="14"/>
      <c r="D270" s="13"/>
      <c r="E270" s="13"/>
      <c r="F270" s="13"/>
      <c r="G270" s="13"/>
      <c r="H270" s="13"/>
      <c r="I270" s="13"/>
      <c r="J270" s="13"/>
      <c r="K270" s="13"/>
      <c r="L270" s="13"/>
    </row>
    <row r="271" spans="1:12" x14ac:dyDescent="0.25">
      <c r="A271" s="13"/>
      <c r="B271" s="13"/>
      <c r="C271" s="14"/>
      <c r="D271" s="13"/>
      <c r="E271" s="13"/>
      <c r="F271" s="13"/>
      <c r="G271" s="13"/>
      <c r="H271" s="13"/>
      <c r="I271" s="13"/>
      <c r="J271" s="13"/>
      <c r="K271" s="13"/>
      <c r="L271" s="13"/>
    </row>
    <row r="272" spans="1:12" x14ac:dyDescent="0.25">
      <c r="A272" s="13"/>
      <c r="B272" s="13"/>
      <c r="C272" s="14"/>
      <c r="D272" s="13"/>
      <c r="E272" s="13"/>
      <c r="F272" s="13"/>
      <c r="G272" s="13"/>
      <c r="H272" s="13"/>
      <c r="I272" s="13"/>
      <c r="J272" s="13"/>
      <c r="K272" s="13"/>
      <c r="L272" s="13"/>
    </row>
    <row r="273" spans="1:12" x14ac:dyDescent="0.25">
      <c r="A273" s="13"/>
      <c r="B273" s="13"/>
      <c r="C273" s="14"/>
      <c r="D273" s="13"/>
      <c r="E273" s="13"/>
      <c r="F273" s="13"/>
      <c r="G273" s="13"/>
      <c r="H273" s="13"/>
      <c r="I273" s="13"/>
      <c r="J273" s="13"/>
      <c r="K273" s="13"/>
      <c r="L273" s="13"/>
    </row>
    <row r="274" spans="1:12" x14ac:dyDescent="0.25">
      <c r="A274" s="13"/>
      <c r="B274" s="13"/>
      <c r="C274" s="14"/>
      <c r="D274" s="13"/>
      <c r="E274" s="13"/>
      <c r="F274" s="13"/>
      <c r="G274" s="13"/>
      <c r="H274" s="13"/>
      <c r="I274" s="13"/>
      <c r="J274" s="13"/>
      <c r="K274" s="13"/>
      <c r="L274" s="13"/>
    </row>
    <row r="275" spans="1:12" x14ac:dyDescent="0.25">
      <c r="A275" s="13"/>
      <c r="B275" s="13"/>
      <c r="C275" s="14"/>
      <c r="D275" s="13"/>
      <c r="E275" s="13"/>
      <c r="F275" s="13"/>
      <c r="G275" s="13"/>
      <c r="H275" s="13"/>
      <c r="I275" s="13"/>
      <c r="J275" s="13"/>
      <c r="K275" s="13"/>
      <c r="L275" s="13"/>
    </row>
    <row r="276" spans="1:12" x14ac:dyDescent="0.25">
      <c r="A276" s="13"/>
      <c r="B276" s="13"/>
      <c r="C276" s="14"/>
      <c r="D276" s="13"/>
      <c r="E276" s="13"/>
      <c r="F276" s="13"/>
      <c r="G276" s="13"/>
      <c r="H276" s="13"/>
      <c r="I276" s="13"/>
      <c r="J276" s="13"/>
      <c r="K276" s="13"/>
      <c r="L276" s="13"/>
    </row>
    <row r="277" spans="1:12" x14ac:dyDescent="0.25">
      <c r="A277" s="13"/>
      <c r="B277" s="13"/>
      <c r="C277" s="14"/>
      <c r="D277" s="13"/>
      <c r="E277" s="13"/>
      <c r="F277" s="13"/>
      <c r="G277" s="13"/>
      <c r="H277" s="13"/>
      <c r="I277" s="13"/>
      <c r="J277" s="13"/>
      <c r="K277" s="13"/>
      <c r="L277" s="13"/>
    </row>
    <row r="278" spans="1:12" x14ac:dyDescent="0.25">
      <c r="A278" s="13"/>
      <c r="B278" s="13"/>
      <c r="C278" s="14"/>
      <c r="D278" s="13"/>
      <c r="E278" s="13"/>
      <c r="F278" s="13"/>
      <c r="G278" s="13"/>
      <c r="H278" s="13"/>
      <c r="I278" s="13"/>
      <c r="J278" s="13"/>
      <c r="K278" s="13"/>
      <c r="L278" s="13"/>
    </row>
    <row r="279" spans="1:12" x14ac:dyDescent="0.25">
      <c r="A279" s="13"/>
      <c r="B279" s="13"/>
      <c r="C279" s="14"/>
      <c r="D279" s="13"/>
      <c r="E279" s="13"/>
      <c r="F279" s="13"/>
      <c r="G279" s="13"/>
      <c r="H279" s="13"/>
      <c r="I279" s="13"/>
      <c r="J279" s="13"/>
      <c r="K279" s="13"/>
      <c r="L279" s="13"/>
    </row>
    <row r="280" spans="1:12" x14ac:dyDescent="0.25">
      <c r="A280" s="13"/>
      <c r="B280" s="13"/>
      <c r="C280" s="14"/>
      <c r="D280" s="13"/>
      <c r="E280" s="13"/>
      <c r="F280" s="13"/>
      <c r="G280" s="13"/>
      <c r="H280" s="13"/>
      <c r="I280" s="13"/>
      <c r="J280" s="13"/>
      <c r="K280" s="13"/>
      <c r="L280" s="13"/>
    </row>
    <row r="281" spans="1:12" x14ac:dyDescent="0.25">
      <c r="A281" s="13"/>
      <c r="B281" s="13"/>
      <c r="C281" s="14"/>
      <c r="D281" s="13"/>
      <c r="E281" s="13"/>
      <c r="F281" s="13"/>
      <c r="G281" s="13"/>
      <c r="H281" s="13"/>
      <c r="I281" s="13"/>
      <c r="J281" s="13"/>
      <c r="K281" s="13"/>
      <c r="L281" s="13"/>
    </row>
    <row r="282" spans="1:12" x14ac:dyDescent="0.25">
      <c r="A282" s="13"/>
      <c r="B282" s="13"/>
      <c r="C282" s="14"/>
      <c r="D282" s="13"/>
      <c r="E282" s="13"/>
      <c r="F282" s="13"/>
      <c r="G282" s="13"/>
      <c r="H282" s="13"/>
      <c r="I282" s="13"/>
      <c r="J282" s="13"/>
      <c r="K282" s="13"/>
      <c r="L282" s="13"/>
    </row>
    <row r="283" spans="1:12" x14ac:dyDescent="0.25">
      <c r="A283" s="13"/>
      <c r="B283" s="13"/>
      <c r="C283" s="14"/>
      <c r="D283" s="13"/>
      <c r="E283" s="13"/>
      <c r="F283" s="13"/>
      <c r="G283" s="13"/>
      <c r="H283" s="13"/>
      <c r="I283" s="13"/>
      <c r="J283" s="13"/>
      <c r="K283" s="13"/>
      <c r="L283" s="13"/>
    </row>
    <row r="284" spans="1:12" x14ac:dyDescent="0.25">
      <c r="A284" s="13"/>
      <c r="B284" s="13"/>
      <c r="C284" s="14"/>
      <c r="D284" s="13"/>
      <c r="E284" s="13"/>
      <c r="F284" s="13"/>
      <c r="G284" s="13"/>
      <c r="H284" s="13"/>
      <c r="I284" s="13"/>
      <c r="J284" s="13"/>
      <c r="K284" s="13"/>
      <c r="L284" s="13"/>
    </row>
    <row r="285" spans="1:12" x14ac:dyDescent="0.25">
      <c r="A285" s="13"/>
      <c r="B285" s="13"/>
      <c r="C285" s="14"/>
      <c r="D285" s="13"/>
      <c r="E285" s="13"/>
      <c r="F285" s="13"/>
      <c r="G285" s="13"/>
      <c r="H285" s="13"/>
      <c r="I285" s="13"/>
      <c r="J285" s="13"/>
      <c r="K285" s="13"/>
      <c r="L285" s="13"/>
    </row>
    <row r="286" spans="1:12" x14ac:dyDescent="0.25">
      <c r="A286" s="13"/>
      <c r="B286" s="13"/>
      <c r="C286" s="14"/>
      <c r="D286" s="13"/>
      <c r="E286" s="13"/>
      <c r="F286" s="13"/>
      <c r="G286" s="13"/>
      <c r="H286" s="13"/>
      <c r="I286" s="13"/>
      <c r="J286" s="13"/>
      <c r="K286" s="13"/>
      <c r="L286" s="13"/>
    </row>
    <row r="287" spans="1:12" x14ac:dyDescent="0.25">
      <c r="A287" s="13"/>
      <c r="B287" s="13"/>
      <c r="C287" s="14"/>
      <c r="D287" s="13"/>
      <c r="E287" s="13"/>
      <c r="F287" s="13"/>
      <c r="G287" s="13"/>
      <c r="H287" s="13"/>
      <c r="I287" s="13"/>
      <c r="J287" s="13"/>
      <c r="K287" s="13"/>
      <c r="L287" s="13"/>
    </row>
    <row r="288" spans="1:12" x14ac:dyDescent="0.25">
      <c r="A288" s="13"/>
      <c r="B288" s="13"/>
      <c r="C288" s="14"/>
      <c r="D288" s="13"/>
      <c r="E288" s="13"/>
      <c r="F288" s="13"/>
      <c r="G288" s="13"/>
      <c r="H288" s="13"/>
      <c r="I288" s="13"/>
      <c r="J288" s="13"/>
      <c r="K288" s="13"/>
      <c r="L288" s="13"/>
    </row>
    <row r="289" spans="1:12" x14ac:dyDescent="0.25">
      <c r="A289" s="13"/>
      <c r="B289" s="13"/>
      <c r="C289" s="14"/>
      <c r="D289" s="13"/>
      <c r="E289" s="13"/>
      <c r="F289" s="13"/>
      <c r="G289" s="13"/>
      <c r="H289" s="13"/>
      <c r="I289" s="13"/>
      <c r="J289" s="13"/>
      <c r="K289" s="13"/>
      <c r="L289" s="13"/>
    </row>
    <row r="290" spans="1:12" x14ac:dyDescent="0.25">
      <c r="A290" s="13"/>
      <c r="B290" s="13"/>
      <c r="C290" s="14"/>
      <c r="D290" s="13"/>
      <c r="E290" s="13"/>
      <c r="F290" s="13"/>
      <c r="G290" s="13"/>
      <c r="H290" s="13"/>
      <c r="I290" s="13"/>
      <c r="J290" s="13"/>
      <c r="K290" s="13"/>
      <c r="L290" s="13"/>
    </row>
    <row r="291" spans="1:12" x14ac:dyDescent="0.25">
      <c r="A291" s="13"/>
      <c r="B291" s="13"/>
      <c r="C291" s="14"/>
      <c r="D291" s="13"/>
      <c r="E291" s="13"/>
      <c r="F291" s="13"/>
      <c r="G291" s="13"/>
      <c r="H291" s="13"/>
      <c r="I291" s="13"/>
      <c r="J291" s="13"/>
      <c r="K291" s="13"/>
      <c r="L291" s="13"/>
    </row>
    <row r="292" spans="1:12" x14ac:dyDescent="0.25">
      <c r="A292" s="13"/>
      <c r="B292" s="13"/>
      <c r="C292" s="14"/>
      <c r="D292" s="13"/>
      <c r="E292" s="13"/>
      <c r="F292" s="13"/>
      <c r="G292" s="13"/>
      <c r="H292" s="13"/>
      <c r="I292" s="13"/>
      <c r="J292" s="13"/>
      <c r="K292" s="13"/>
      <c r="L292" s="13"/>
    </row>
    <row r="293" spans="1:12" x14ac:dyDescent="0.25">
      <c r="A293" s="13"/>
      <c r="B293" s="13"/>
      <c r="C293" s="14"/>
      <c r="D293" s="13"/>
      <c r="E293" s="13"/>
      <c r="F293" s="13"/>
      <c r="G293" s="13"/>
      <c r="H293" s="13"/>
      <c r="I293" s="13"/>
      <c r="J293" s="13"/>
      <c r="K293" s="13"/>
      <c r="L293" s="13"/>
    </row>
    <row r="294" spans="1:12" x14ac:dyDescent="0.25">
      <c r="A294" s="13"/>
      <c r="B294" s="13"/>
      <c r="C294" s="14"/>
      <c r="D294" s="13"/>
      <c r="E294" s="13"/>
      <c r="F294" s="13"/>
      <c r="G294" s="13"/>
      <c r="H294" s="13"/>
      <c r="I294" s="13"/>
      <c r="J294" s="13"/>
      <c r="K294" s="13"/>
      <c r="L294" s="13"/>
    </row>
    <row r="295" spans="1:12" x14ac:dyDescent="0.25">
      <c r="A295" s="13"/>
      <c r="B295" s="13"/>
      <c r="C295" s="14"/>
      <c r="D295" s="13"/>
      <c r="E295" s="13"/>
      <c r="F295" s="13"/>
      <c r="G295" s="13"/>
      <c r="H295" s="13"/>
      <c r="I295" s="13"/>
      <c r="J295" s="13"/>
      <c r="K295" s="13"/>
      <c r="L295" s="13"/>
    </row>
    <row r="296" spans="1:12" x14ac:dyDescent="0.25">
      <c r="A296" s="13"/>
      <c r="B296" s="13"/>
      <c r="C296" s="14"/>
      <c r="D296" s="13"/>
      <c r="E296" s="13"/>
      <c r="F296" s="13"/>
      <c r="G296" s="13"/>
      <c r="H296" s="13"/>
      <c r="I296" s="13"/>
      <c r="J296" s="13"/>
      <c r="K296" s="13"/>
      <c r="L296" s="13"/>
    </row>
    <row r="297" spans="1:12" x14ac:dyDescent="0.25">
      <c r="A297" s="13"/>
      <c r="B297" s="13"/>
      <c r="C297" s="14"/>
      <c r="D297" s="13"/>
      <c r="E297" s="13"/>
      <c r="F297" s="13"/>
      <c r="G297" s="13"/>
      <c r="H297" s="13"/>
      <c r="I297" s="13"/>
      <c r="J297" s="13"/>
      <c r="K297" s="13"/>
      <c r="L297" s="13"/>
    </row>
    <row r="298" spans="1:12" x14ac:dyDescent="0.25">
      <c r="A298" s="13"/>
      <c r="B298" s="13"/>
      <c r="C298" s="14"/>
      <c r="D298" s="13"/>
      <c r="E298" s="13"/>
      <c r="F298" s="13"/>
      <c r="G298" s="13"/>
      <c r="H298" s="13"/>
      <c r="I298" s="13"/>
      <c r="J298" s="13"/>
      <c r="K298" s="13"/>
      <c r="L298" s="13"/>
    </row>
    <row r="299" spans="1:12" x14ac:dyDescent="0.25">
      <c r="A299" s="13"/>
      <c r="B299" s="13"/>
      <c r="C299" s="14"/>
      <c r="D299" s="13"/>
      <c r="E299" s="13"/>
      <c r="F299" s="13"/>
      <c r="G299" s="13"/>
      <c r="H299" s="13"/>
      <c r="I299" s="13"/>
      <c r="J299" s="13"/>
      <c r="K299" s="13"/>
      <c r="L299" s="13"/>
    </row>
    <row r="300" spans="1:12" x14ac:dyDescent="0.25">
      <c r="A300" s="13"/>
      <c r="B300" s="13"/>
      <c r="C300" s="14"/>
      <c r="D300" s="13"/>
      <c r="E300" s="13"/>
      <c r="F300" s="13"/>
      <c r="G300" s="13"/>
      <c r="H300" s="13"/>
      <c r="I300" s="13"/>
      <c r="J300" s="13"/>
      <c r="K300" s="13"/>
      <c r="L300" s="13"/>
    </row>
    <row r="301" spans="1:12" x14ac:dyDescent="0.25">
      <c r="A301" s="13"/>
      <c r="B301" s="13"/>
      <c r="C301" s="14"/>
      <c r="D301" s="13"/>
      <c r="E301" s="13"/>
      <c r="F301" s="13"/>
      <c r="G301" s="13"/>
      <c r="H301" s="13"/>
      <c r="I301" s="13"/>
      <c r="J301" s="13"/>
      <c r="K301" s="13"/>
      <c r="L301" s="13"/>
    </row>
    <row r="302" spans="1:12" x14ac:dyDescent="0.25">
      <c r="A302" s="13"/>
      <c r="B302" s="13"/>
      <c r="C302" s="14"/>
      <c r="D302" s="13"/>
      <c r="E302" s="13"/>
      <c r="F302" s="13"/>
      <c r="G302" s="13"/>
      <c r="H302" s="13"/>
      <c r="I302" s="13"/>
      <c r="J302" s="13"/>
      <c r="K302" s="13"/>
      <c r="L302" s="13"/>
    </row>
    <row r="303" spans="1:12" x14ac:dyDescent="0.25">
      <c r="A303" s="13"/>
      <c r="B303" s="13"/>
      <c r="C303" s="14"/>
      <c r="D303" s="13"/>
      <c r="E303" s="13"/>
      <c r="F303" s="13"/>
      <c r="G303" s="13"/>
      <c r="H303" s="13"/>
      <c r="I303" s="13"/>
      <c r="J303" s="13"/>
      <c r="K303" s="13"/>
      <c r="L303" s="13"/>
    </row>
    <row r="304" spans="1:12" x14ac:dyDescent="0.25">
      <c r="A304" s="13"/>
      <c r="B304" s="13"/>
      <c r="C304" s="14"/>
      <c r="D304" s="13"/>
      <c r="E304" s="13"/>
      <c r="F304" s="13"/>
      <c r="G304" s="13"/>
      <c r="H304" s="13"/>
      <c r="I304" s="13"/>
      <c r="J304" s="13"/>
      <c r="K304" s="13"/>
      <c r="L304" s="13"/>
    </row>
    <row r="305" spans="1:12" x14ac:dyDescent="0.25">
      <c r="A305" s="13"/>
      <c r="B305" s="13"/>
      <c r="C305" s="14"/>
      <c r="D305" s="13"/>
      <c r="E305" s="13"/>
      <c r="F305" s="13"/>
      <c r="G305" s="13"/>
      <c r="H305" s="13"/>
      <c r="I305" s="13"/>
      <c r="J305" s="13"/>
      <c r="K305" s="13"/>
      <c r="L305" s="13"/>
    </row>
    <row r="306" spans="1:12" x14ac:dyDescent="0.25">
      <c r="A306" s="13"/>
      <c r="B306" s="13"/>
      <c r="C306" s="14"/>
      <c r="D306" s="13"/>
      <c r="E306" s="13"/>
      <c r="F306" s="13"/>
      <c r="G306" s="13"/>
      <c r="H306" s="13"/>
      <c r="I306" s="13"/>
      <c r="J306" s="13"/>
      <c r="K306" s="13"/>
      <c r="L306" s="13"/>
    </row>
    <row r="307" spans="1:12" x14ac:dyDescent="0.25">
      <c r="A307" s="13"/>
      <c r="B307" s="13"/>
      <c r="C307" s="14"/>
      <c r="D307" s="13"/>
      <c r="E307" s="13"/>
      <c r="F307" s="13"/>
      <c r="G307" s="13"/>
      <c r="H307" s="13"/>
      <c r="I307" s="13"/>
      <c r="J307" s="13"/>
      <c r="K307" s="13"/>
      <c r="L307" s="13"/>
    </row>
    <row r="308" spans="1:12" x14ac:dyDescent="0.25">
      <c r="A308" s="13"/>
      <c r="B308" s="13"/>
      <c r="C308" s="14"/>
      <c r="D308" s="13"/>
      <c r="E308" s="13"/>
      <c r="F308" s="13"/>
      <c r="G308" s="13"/>
      <c r="H308" s="13"/>
      <c r="I308" s="13"/>
      <c r="J308" s="13"/>
      <c r="K308" s="13"/>
      <c r="L308" s="13"/>
    </row>
    <row r="309" spans="1:12" x14ac:dyDescent="0.25">
      <c r="A309" s="13"/>
      <c r="B309" s="13"/>
      <c r="C309" s="14"/>
      <c r="D309" s="13"/>
      <c r="E309" s="13"/>
      <c r="F309" s="13"/>
      <c r="G309" s="13"/>
      <c r="H309" s="13"/>
      <c r="I309" s="13"/>
      <c r="J309" s="13"/>
      <c r="K309" s="13"/>
      <c r="L309" s="13"/>
    </row>
    <row r="310" spans="1:12" x14ac:dyDescent="0.25">
      <c r="A310" s="13"/>
      <c r="B310" s="13"/>
      <c r="C310" s="14"/>
      <c r="D310" s="13"/>
      <c r="E310" s="13"/>
      <c r="F310" s="13"/>
      <c r="G310" s="13"/>
      <c r="H310" s="13"/>
      <c r="I310" s="13"/>
      <c r="J310" s="13"/>
      <c r="K310" s="13"/>
      <c r="L310" s="13"/>
    </row>
    <row r="311" spans="1:12" x14ac:dyDescent="0.25">
      <c r="A311" s="13"/>
      <c r="B311" s="13"/>
      <c r="C311" s="14"/>
      <c r="D311" s="13"/>
      <c r="E311" s="13"/>
      <c r="F311" s="13"/>
      <c r="G311" s="13"/>
      <c r="H311" s="13"/>
      <c r="I311" s="13"/>
      <c r="J311" s="13"/>
      <c r="K311" s="13"/>
      <c r="L311" s="13"/>
    </row>
    <row r="312" spans="1:12" x14ac:dyDescent="0.25">
      <c r="A312" s="13"/>
      <c r="B312" s="13"/>
      <c r="C312" s="14"/>
      <c r="D312" s="13"/>
      <c r="E312" s="13"/>
      <c r="F312" s="13"/>
      <c r="G312" s="13"/>
      <c r="H312" s="13"/>
      <c r="I312" s="13"/>
      <c r="J312" s="13"/>
      <c r="K312" s="13"/>
      <c r="L312" s="13"/>
    </row>
    <row r="313" spans="1:12" x14ac:dyDescent="0.25">
      <c r="A313" s="13"/>
      <c r="B313" s="13"/>
      <c r="C313" s="14"/>
      <c r="D313" s="13"/>
      <c r="E313" s="13"/>
      <c r="F313" s="13"/>
      <c r="G313" s="13"/>
      <c r="H313" s="13"/>
      <c r="I313" s="13"/>
      <c r="J313" s="13"/>
      <c r="K313" s="13"/>
      <c r="L313" s="13"/>
    </row>
    <row r="314" spans="1:12" x14ac:dyDescent="0.25">
      <c r="A314" s="13"/>
      <c r="B314" s="13"/>
      <c r="C314" s="14"/>
      <c r="D314" s="13"/>
      <c r="E314" s="13"/>
      <c r="F314" s="13"/>
      <c r="G314" s="13"/>
      <c r="H314" s="13"/>
      <c r="I314" s="13"/>
      <c r="J314" s="13"/>
      <c r="K314" s="13"/>
      <c r="L314" s="13"/>
    </row>
    <row r="315" spans="1:12" x14ac:dyDescent="0.25">
      <c r="A315" s="13"/>
      <c r="B315" s="13"/>
      <c r="C315" s="14"/>
      <c r="D315" s="13"/>
      <c r="E315" s="13"/>
      <c r="F315" s="13"/>
      <c r="G315" s="13"/>
      <c r="H315" s="13"/>
      <c r="I315" s="13"/>
      <c r="J315" s="13"/>
      <c r="K315" s="13"/>
      <c r="L315" s="13"/>
    </row>
    <row r="316" spans="1:12" x14ac:dyDescent="0.25">
      <c r="A316" s="13"/>
      <c r="B316" s="13"/>
      <c r="C316" s="14"/>
      <c r="D316" s="13"/>
      <c r="E316" s="13"/>
      <c r="F316" s="13"/>
      <c r="G316" s="13"/>
      <c r="H316" s="13"/>
      <c r="I316" s="13"/>
      <c r="J316" s="13"/>
      <c r="K316" s="13"/>
      <c r="L316" s="13"/>
    </row>
    <row r="317" spans="1:12" x14ac:dyDescent="0.25">
      <c r="A317" s="13"/>
      <c r="B317" s="13"/>
      <c r="C317" s="14"/>
      <c r="D317" s="13"/>
      <c r="E317" s="13"/>
      <c r="F317" s="13"/>
      <c r="G317" s="13"/>
      <c r="H317" s="13"/>
      <c r="I317" s="13"/>
      <c r="J317" s="13"/>
      <c r="K317" s="13"/>
      <c r="L317" s="13"/>
    </row>
    <row r="318" spans="1:12" x14ac:dyDescent="0.25">
      <c r="A318" s="13"/>
      <c r="B318" s="13"/>
      <c r="C318" s="14"/>
      <c r="D318" s="13"/>
      <c r="E318" s="13"/>
      <c r="F318" s="13"/>
      <c r="G318" s="13"/>
      <c r="H318" s="13"/>
      <c r="I318" s="13"/>
      <c r="J318" s="13"/>
      <c r="K318" s="13"/>
      <c r="L318" s="13"/>
    </row>
    <row r="319" spans="1:12" x14ac:dyDescent="0.25">
      <c r="A319" s="17"/>
      <c r="B319" s="17"/>
      <c r="C319" s="13"/>
      <c r="D319" s="13"/>
      <c r="E319" s="13"/>
      <c r="F319" s="13"/>
      <c r="G319" s="13"/>
      <c r="H319" s="13"/>
      <c r="I319" s="13"/>
      <c r="J319" s="13"/>
      <c r="K319" s="13"/>
      <c r="L319" s="13"/>
    </row>
  </sheetData>
  <sheetProtection password="FC50" sheet="1" objects="1" scenarios="1" formatCells="0" formatColumns="0" formatRows="0" insertColumns="0" insertRows="0" deleteColumns="0" deleteRows="0"/>
  <dataConsolidate/>
  <mergeCells count="77">
    <mergeCell ref="A2:M2"/>
    <mergeCell ref="A3:M3"/>
    <mergeCell ref="C5:C6"/>
    <mergeCell ref="D5:F5"/>
    <mergeCell ref="G5:L5"/>
    <mergeCell ref="M5:M6"/>
    <mergeCell ref="G6:I6"/>
    <mergeCell ref="J6:L6"/>
    <mergeCell ref="A7:A13"/>
    <mergeCell ref="B7:B13"/>
    <mergeCell ref="C7:C13"/>
    <mergeCell ref="G7:I7"/>
    <mergeCell ref="J7:L7"/>
    <mergeCell ref="G8:I8"/>
    <mergeCell ref="J8:L8"/>
    <mergeCell ref="G9:I9"/>
    <mergeCell ref="J9:L9"/>
    <mergeCell ref="G10:I10"/>
    <mergeCell ref="M19:M20"/>
    <mergeCell ref="G20:I20"/>
    <mergeCell ref="J20:L20"/>
    <mergeCell ref="J10:L10"/>
    <mergeCell ref="G11:I11"/>
    <mergeCell ref="J11:L11"/>
    <mergeCell ref="G12:I12"/>
    <mergeCell ref="J12:L12"/>
    <mergeCell ref="G13:I13"/>
    <mergeCell ref="J13:L13"/>
    <mergeCell ref="G14:I14"/>
    <mergeCell ref="J14:L14"/>
    <mergeCell ref="C19:C20"/>
    <mergeCell ref="D19:F19"/>
    <mergeCell ref="G19:L19"/>
    <mergeCell ref="A21:A27"/>
    <mergeCell ref="B21:B27"/>
    <mergeCell ref="C21:C27"/>
    <mergeCell ref="G21:I21"/>
    <mergeCell ref="J21:L21"/>
    <mergeCell ref="G22:I22"/>
    <mergeCell ref="J22:L22"/>
    <mergeCell ref="G23:I23"/>
    <mergeCell ref="J23:L23"/>
    <mergeCell ref="G24:I24"/>
    <mergeCell ref="M36:M37"/>
    <mergeCell ref="G37:I37"/>
    <mergeCell ref="J37:L37"/>
    <mergeCell ref="J24:L24"/>
    <mergeCell ref="G25:I25"/>
    <mergeCell ref="J25:L25"/>
    <mergeCell ref="G26:I26"/>
    <mergeCell ref="J26:L26"/>
    <mergeCell ref="G27:I27"/>
    <mergeCell ref="J27:L27"/>
    <mergeCell ref="G28:I28"/>
    <mergeCell ref="J28:L28"/>
    <mergeCell ref="C36:C37"/>
    <mergeCell ref="D36:F36"/>
    <mergeCell ref="G36:L36"/>
    <mergeCell ref="A38:A44"/>
    <mergeCell ref="B38:B44"/>
    <mergeCell ref="C38:C44"/>
    <mergeCell ref="G38:I38"/>
    <mergeCell ref="J38:L38"/>
    <mergeCell ref="G39:I39"/>
    <mergeCell ref="J39:L39"/>
    <mergeCell ref="G40:I40"/>
    <mergeCell ref="J40:L40"/>
    <mergeCell ref="G41:I41"/>
    <mergeCell ref="G45:I45"/>
    <mergeCell ref="J45:L45"/>
    <mergeCell ref="J41:L41"/>
    <mergeCell ref="G42:I42"/>
    <mergeCell ref="J42:L42"/>
    <mergeCell ref="G43:I43"/>
    <mergeCell ref="J43:L43"/>
    <mergeCell ref="G44:I44"/>
    <mergeCell ref="J44:L44"/>
  </mergeCells>
  <pageMargins left="0.11811023622047245" right="0.11811023622047245" top="0.39370078740157483"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8">
        <x14:dataValidation type="list" showInputMessage="1" showErrorMessage="1" prompt="Select a value reflecting the degree of improvement.">
          <x14:formula1>
            <xm:f>LIST!$G$4:$G$9</xm:f>
          </x14:formula1>
          <xm:sqref>G7:I13 G21:I27 G38:I44</xm:sqref>
        </x14:dataValidation>
        <x14:dataValidation type="list" showInputMessage="1" showErrorMessage="1" prompt="Select a value reflecting the degree of deterioration.">
          <x14:formula1>
            <xm:f>LIST!$G$9:$G$14</xm:f>
          </x14:formula1>
          <xm:sqref>J7:L13 J21:L27 J38:L44</xm:sqref>
        </x14:dataValidation>
        <x14:dataValidation type="list" allowBlank="1" showInputMessage="1" showErrorMessage="1" prompt="Select Indicator 5 based on which you evaluate outcomes in this subdimension.">
          <x14:formula1>
            <xm:f>LIST!$F$98:$F$113</xm:f>
          </x14:formula1>
          <xm:sqref>F42</xm:sqref>
        </x14:dataValidation>
        <x14:dataValidation type="list" allowBlank="1" showInputMessage="1" showErrorMessage="1" prompt="Select Indicator 4 based on which you evaluate outcomes in this subdimension.">
          <x14:formula1>
            <xm:f>LIST!$F$98:$F$113</xm:f>
          </x14:formula1>
          <xm:sqref>F41</xm:sqref>
        </x14:dataValidation>
        <x14:dataValidation type="list" allowBlank="1" showInputMessage="1" showErrorMessage="1" prompt="Select Indicator 3 based on which you evaluate outcomes in this subdimension.">
          <x14:formula1>
            <xm:f>LIST!$F$98:$F$113</xm:f>
          </x14:formula1>
          <xm:sqref>F40</xm:sqref>
        </x14:dataValidation>
        <x14:dataValidation type="list" allowBlank="1" showInputMessage="1" showErrorMessage="1" prompt="Select Indicator 2 based on which you evaluate outcomes in this subdimension.">
          <x14:formula1>
            <xm:f>LIST!$F$98:$F$113</xm:f>
          </x14:formula1>
          <xm:sqref>F39</xm:sqref>
        </x14:dataValidation>
        <x14:dataValidation type="list" allowBlank="1" showInputMessage="1" showErrorMessage="1" prompt="Select Indicator 1 based on which you evaluate outcomes in this subdimension.">
          <x14:formula1>
            <xm:f>LIST!$F$98:$F$113</xm:f>
          </x14:formula1>
          <xm:sqref>F38</xm:sqref>
        </x14:dataValidation>
        <x14:dataValidation type="list" allowBlank="1" showInputMessage="1" showErrorMessage="1" prompt="Select Indicator 5 based on which you evaluate outcomes in this subdimension.">
          <x14:formula1>
            <xm:f>LIST!$E$98:$E$102</xm:f>
          </x14:formula1>
          <xm:sqref>E42</xm:sqref>
        </x14:dataValidation>
        <x14:dataValidation type="list" allowBlank="1" showInputMessage="1" showErrorMessage="1" prompt="Select Indicator 4 based on which you evaluate outcomes in this subdimension.">
          <x14:formula1>
            <xm:f>LIST!$E$98:$E$102</xm:f>
          </x14:formula1>
          <xm:sqref>E41</xm:sqref>
        </x14:dataValidation>
        <x14:dataValidation type="list" allowBlank="1" showInputMessage="1" showErrorMessage="1" prompt="Select Indicator 3 based on which you evaluate outcomes in this subdimension.">
          <x14:formula1>
            <xm:f>LIST!$E$98:$E$102</xm:f>
          </x14:formula1>
          <xm:sqref>E40</xm:sqref>
        </x14:dataValidation>
        <x14:dataValidation type="list" allowBlank="1" showInputMessage="1" showErrorMessage="1" prompt="Select Indicator 2 based on which you evaluate outcomes in this subdimension.">
          <x14:formula1>
            <xm:f>LIST!$E$98:$E$102</xm:f>
          </x14:formula1>
          <xm:sqref>E39</xm:sqref>
        </x14:dataValidation>
        <x14:dataValidation type="list" allowBlank="1" showInputMessage="1" showErrorMessage="1" prompt="Select Indicator 1 based on which you evaluate outcomes in this subdimension.">
          <x14:formula1>
            <xm:f>LIST!$E$98:$E$102</xm:f>
          </x14:formula1>
          <xm:sqref>E38</xm:sqref>
        </x14:dataValidation>
        <x14:dataValidation type="list" allowBlank="1" showInputMessage="1" showErrorMessage="1" prompt="Select Indicator 5 based on which you evaluate outputs in this subdimension.">
          <x14:formula1>
            <xm:f>LIST!$D$98:$D$121</xm:f>
          </x14:formula1>
          <xm:sqref>D42</xm:sqref>
        </x14:dataValidation>
        <x14:dataValidation type="list" allowBlank="1" showInputMessage="1" showErrorMessage="1" prompt="Select Indicator 4 based on which you evaluate outputs in this subdimension.">
          <x14:formula1>
            <xm:f>LIST!$D$98:$D$121</xm:f>
          </x14:formula1>
          <xm:sqref>D41</xm:sqref>
        </x14:dataValidation>
        <x14:dataValidation type="list" allowBlank="1" showInputMessage="1" showErrorMessage="1" prompt="Select Indicator 3 based on which you evaluate outputs in this subdimension.">
          <x14:formula1>
            <xm:f>LIST!$D$98:$D$121</xm:f>
          </x14:formula1>
          <xm:sqref>D40</xm:sqref>
        </x14:dataValidation>
        <x14:dataValidation type="list" allowBlank="1" showInputMessage="1" showErrorMessage="1" prompt="Select Indicator 2 based on which you evaluate outputs in this subdimension.">
          <x14:formula1>
            <xm:f>LIST!$D$98:$D$121</xm:f>
          </x14:formula1>
          <xm:sqref>D39</xm:sqref>
        </x14:dataValidation>
        <x14:dataValidation type="list" allowBlank="1" showInputMessage="1" showErrorMessage="1" prompt="Select Indicator 1 based on which you evaluate outputs in this subdimension.">
          <x14:formula1>
            <xm:f>LIST!$D$98:$D$121</xm:f>
          </x14:formula1>
          <xm:sqref>D38</xm:sqref>
        </x14:dataValidation>
        <x14:dataValidation type="list" showInputMessage="1" showErrorMessage="1" prompt="Select the degree of project relevance to this subdimension.">
          <x14:formula1>
            <xm:f>LIST!$C$4:$C$14</xm:f>
          </x14:formula1>
          <xm:sqref>C7:C13 C21:C27 C38:C44</xm:sqref>
        </x14:dataValidation>
        <x14:dataValidation type="list" allowBlank="1" showInputMessage="1" showErrorMessage="1" prompt="Select Indicator 5 based on which you evaluate outputs in this subdimension.">
          <x14:formula1>
            <xm:f>LIST!$D$75:$D$82</xm:f>
          </x14:formula1>
          <xm:sqref>D11</xm:sqref>
        </x14:dataValidation>
        <x14:dataValidation type="list" allowBlank="1" showInputMessage="1" showErrorMessage="1" prompt="Select Indicator 1 based on which you evaluate outputs in this subdimension.">
          <x14:formula1>
            <xm:f>LIST!$D$75:$D$82</xm:f>
          </x14:formula1>
          <xm:sqref>D7</xm:sqref>
        </x14:dataValidation>
        <x14:dataValidation type="list" allowBlank="1" showInputMessage="1" showErrorMessage="1" prompt="Select Indicator 2 based on which you evaluate outputs in this subdimension.">
          <x14:formula1>
            <xm:f>LIST!$D$75:$D$82</xm:f>
          </x14:formula1>
          <xm:sqref>D8</xm:sqref>
        </x14:dataValidation>
        <x14:dataValidation type="list" allowBlank="1" showInputMessage="1" showErrorMessage="1" prompt="Select Indicator 3 based on which you evaluate outputs in this subdimension.">
          <x14:formula1>
            <xm:f>LIST!$D$75:$D$82</xm:f>
          </x14:formula1>
          <xm:sqref>D9</xm:sqref>
        </x14:dataValidation>
        <x14:dataValidation type="list" allowBlank="1" showInputMessage="1" showErrorMessage="1" prompt="Select Indicator 4 based on which you evaluate outputs in this subdimension.">
          <x14:formula1>
            <xm:f>LIST!$D$75:$D$82</xm:f>
          </x14:formula1>
          <xm:sqref>D10</xm:sqref>
        </x14:dataValidation>
        <x14:dataValidation type="list" allowBlank="1" showInputMessage="1" showErrorMessage="1" prompt="Select Indicator 1 based on which you evaluate outcomes in this subdimension.">
          <x14:formula1>
            <xm:f>LIST!$E$75:$E$80</xm:f>
          </x14:formula1>
          <xm:sqref>E7</xm:sqref>
        </x14:dataValidation>
        <x14:dataValidation type="list" allowBlank="1" showInputMessage="1" showErrorMessage="1" prompt="Select Indicator 2 based on which you evaluate outcomes in this subdimension.">
          <x14:formula1>
            <xm:f>LIST!$E$76:$E$80</xm:f>
          </x14:formula1>
          <xm:sqref>E8</xm:sqref>
        </x14:dataValidation>
        <x14:dataValidation type="list" allowBlank="1" showInputMessage="1" showErrorMessage="1" prompt="Select Indicator 3 based on which you evaluate outcomes in this subdimension.">
          <x14:formula1>
            <xm:f>LIST!$E$75:$E$80</xm:f>
          </x14:formula1>
          <xm:sqref>E9</xm:sqref>
        </x14:dataValidation>
        <x14:dataValidation type="list" allowBlank="1" showInputMessage="1" showErrorMessage="1" prompt="Select Indicator 4 based on which you evaluate outcomes in this subdimension.">
          <x14:formula1>
            <xm:f>LIST!$E$75:$E$80</xm:f>
          </x14:formula1>
          <xm:sqref>E10</xm:sqref>
        </x14:dataValidation>
        <x14:dataValidation type="list" allowBlank="1" showInputMessage="1" showErrorMessage="1" prompt="Select Indicator 5 based on which you evaluate outcomes in this subdimension.">
          <x14:formula1>
            <xm:f>LIST!$E$75:$E$80</xm:f>
          </x14:formula1>
          <xm:sqref>E11</xm:sqref>
        </x14:dataValidation>
        <x14:dataValidation type="list" allowBlank="1" showInputMessage="1" showErrorMessage="1" prompt="Select Indicator 1 based on which you evaluate outcomes in this subdimension.">
          <x14:formula1>
            <xm:f>LIST!$F$75:$F$80</xm:f>
          </x14:formula1>
          <xm:sqref>F7</xm:sqref>
        </x14:dataValidation>
        <x14:dataValidation type="list" allowBlank="1" showInputMessage="1" showErrorMessage="1" prompt="Select Indicator 2 based on which you evaluate outcomes in this subdimension.">
          <x14:formula1>
            <xm:f>LIST!$F$75:$F$80</xm:f>
          </x14:formula1>
          <xm:sqref>F8</xm:sqref>
        </x14:dataValidation>
        <x14:dataValidation type="list" allowBlank="1" showInputMessage="1" showErrorMessage="1" prompt="Select Indicator 3 based on which you evaluate outcomes in this subdimension.">
          <x14:formula1>
            <xm:f>LIST!$F$75:$F$80</xm:f>
          </x14:formula1>
          <xm:sqref>F9</xm:sqref>
        </x14:dataValidation>
        <x14:dataValidation type="list" allowBlank="1" showInputMessage="1" showErrorMessage="1" prompt="Select Indicator 4 based on which you evaluate outcomes in this subdimension.">
          <x14:formula1>
            <xm:f>LIST!$F$75:$F$80</xm:f>
          </x14:formula1>
          <xm:sqref>F10</xm:sqref>
        </x14:dataValidation>
        <x14:dataValidation type="list" allowBlank="1" showInputMessage="1" showErrorMessage="1" prompt="Select Indicator 5 based on which you evaluate outcomes in this subdimension.">
          <x14:formula1>
            <xm:f>LIST!$F$75:$F$80</xm:f>
          </x14:formula1>
          <xm:sqref>F11</xm:sqref>
        </x14:dataValidation>
        <x14:dataValidation type="list" allowBlank="1" showInputMessage="1" showErrorMessage="1" prompt="Select Indicator 1 based on which you evaluate outputs in this subdimension.">
          <x14:formula1>
            <xm:f>LIST!$D$85:$D$95</xm:f>
          </x14:formula1>
          <xm:sqref>D21</xm:sqref>
        </x14:dataValidation>
        <x14:dataValidation type="list" allowBlank="1" showInputMessage="1" showErrorMessage="1" prompt="Select Indicator 2 based on which you evaluate outputs in this subdimension.">
          <x14:formula1>
            <xm:f>LIST!$D$85:$D$95</xm:f>
          </x14:formula1>
          <xm:sqref>D22</xm:sqref>
        </x14:dataValidation>
        <x14:dataValidation type="list" allowBlank="1" showInputMessage="1" showErrorMessage="1" prompt="Select Indicator 3 based on which you evaluate outputs in this subdimension.">
          <x14:formula1>
            <xm:f>LIST!$D$85:$D$95</xm:f>
          </x14:formula1>
          <xm:sqref>D23</xm:sqref>
        </x14:dataValidation>
        <x14:dataValidation type="list" allowBlank="1" showInputMessage="1" showErrorMessage="1" prompt="Select Indicator 4 based on which you evaluate outputs in this subdimension.">
          <x14:formula1>
            <xm:f>LIST!$D$85:$D$95</xm:f>
          </x14:formula1>
          <xm:sqref>D24</xm:sqref>
        </x14:dataValidation>
        <x14:dataValidation type="list" allowBlank="1" showInputMessage="1" showErrorMessage="1" prompt="Select Indicator 5 based on which you evaluate outputs in this subdimension.">
          <x14:formula1>
            <xm:f>LIST!$D$85:$D$95</xm:f>
          </x14:formula1>
          <xm:sqref>D25</xm:sqref>
        </x14:dataValidation>
        <x14:dataValidation type="list" allowBlank="1" showInputMessage="1" showErrorMessage="1" prompt="Select Indicator 1 based on which you evaluate outcomes in this subdimension.">
          <x14:formula1>
            <xm:f>LIST!$E$85:$E$92</xm:f>
          </x14:formula1>
          <xm:sqref>E21</xm:sqref>
        </x14:dataValidation>
        <x14:dataValidation type="list" allowBlank="1" showInputMessage="1" showErrorMessage="1" prompt="Select Indicator 2 based on which you evaluate outcomes in this subdimension.">
          <x14:formula1>
            <xm:f>LIST!$E$85:$E$92</xm:f>
          </x14:formula1>
          <xm:sqref>E22</xm:sqref>
        </x14:dataValidation>
        <x14:dataValidation type="list" allowBlank="1" showInputMessage="1" showErrorMessage="1" prompt="Select Indicator 3 based on which you evaluate outcomes in this subdimension.">
          <x14:formula1>
            <xm:f>LIST!$E$85:$E$92</xm:f>
          </x14:formula1>
          <xm:sqref>E23</xm:sqref>
        </x14:dataValidation>
        <x14:dataValidation type="list" allowBlank="1" showInputMessage="1" showErrorMessage="1" prompt="Select Indicator 4 based on which you evaluate outcomes in this subdimension.">
          <x14:formula1>
            <xm:f>LIST!$E$85:$E$92</xm:f>
          </x14:formula1>
          <xm:sqref>E24</xm:sqref>
        </x14:dataValidation>
        <x14:dataValidation type="list" allowBlank="1" showInputMessage="1" showErrorMessage="1" prompt="Select Indicator 5 based on which you evaluate outcomes in this subdimension.">
          <x14:formula1>
            <xm:f>LIST!$E$85:$E$92</xm:f>
          </x14:formula1>
          <xm:sqref>E25</xm:sqref>
        </x14:dataValidation>
        <x14:dataValidation type="list" allowBlank="1" showInputMessage="1" showErrorMessage="1" prompt="Select Indicator 1 based on which you evaluate outcomes in this subdimension.">
          <x14:formula1>
            <xm:f>LIST!$F$85:$F$90</xm:f>
          </x14:formula1>
          <xm:sqref>F21</xm:sqref>
        </x14:dataValidation>
        <x14:dataValidation type="list" allowBlank="1" showInputMessage="1" showErrorMessage="1" prompt="Select Indicator 2 based on which you evaluate outcomes in this subdimension.">
          <x14:formula1>
            <xm:f>LIST!$F$85:$F$90</xm:f>
          </x14:formula1>
          <xm:sqref>F22</xm:sqref>
        </x14:dataValidation>
        <x14:dataValidation type="list" allowBlank="1" showInputMessage="1" showErrorMessage="1" prompt="Select Indicator 3 based on which you evaluate outcomes in this subdimension.">
          <x14:formula1>
            <xm:f>LIST!$F$85:$F$90</xm:f>
          </x14:formula1>
          <xm:sqref>F23</xm:sqref>
        </x14:dataValidation>
        <x14:dataValidation type="list" allowBlank="1" showInputMessage="1" showErrorMessage="1" prompt="Select Indicator 4 based on which you evaluate outcomes in this subdimension.">
          <x14:formula1>
            <xm:f>LIST!$F$85:$F$90</xm:f>
          </x14:formula1>
          <xm:sqref>F24</xm:sqref>
        </x14:dataValidation>
        <x14:dataValidation type="list" allowBlank="1" showInputMessage="1" showErrorMessage="1" prompt="Select Indicator 5 based on which you evaluate outcomes in this subdimension.">
          <x14:formula1>
            <xm:f>LIST!$F$85:$F$90</xm:f>
          </x14:formula1>
          <xm:sqref>F25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1"/>
  <sheetViews>
    <sheetView showGridLines="0" showWhiteSpace="0" view="pageLayout" zoomScaleNormal="100" zoomScaleSheetLayoutView="100" workbookViewId="0">
      <selection activeCell="O11" sqref="O11"/>
    </sheetView>
  </sheetViews>
  <sheetFormatPr defaultRowHeight="15" x14ac:dyDescent="0.25"/>
  <cols>
    <col min="1" max="1" width="3.5703125" customWidth="1"/>
    <col min="2" max="2" width="5.28515625" customWidth="1"/>
    <col min="3" max="3" width="8.7109375" customWidth="1"/>
    <col min="4" max="6" width="25.85546875" customWidth="1"/>
    <col min="7" max="9" width="4.28515625" customWidth="1"/>
    <col min="10" max="12" width="4.42578125" customWidth="1"/>
    <col min="13" max="13" width="21" customWidth="1"/>
  </cols>
  <sheetData>
    <row r="1" spans="1:13" ht="24" customHeight="1" x14ac:dyDescent="0.25">
      <c r="A1" s="7" t="s">
        <v>492</v>
      </c>
    </row>
    <row r="2" spans="1:13" s="10" customFormat="1" ht="20.25" customHeight="1" x14ac:dyDescent="0.25">
      <c r="A2" s="213" t="s">
        <v>490</v>
      </c>
      <c r="B2" s="213"/>
      <c r="C2" s="213"/>
      <c r="D2" s="213"/>
      <c r="E2" s="213"/>
      <c r="F2" s="213"/>
      <c r="G2" s="213"/>
      <c r="H2" s="213"/>
      <c r="I2" s="213"/>
      <c r="J2" s="213"/>
      <c r="K2" s="213"/>
      <c r="L2" s="213"/>
      <c r="M2" s="213"/>
    </row>
    <row r="3" spans="1:13" s="12" customFormat="1" ht="15.75" x14ac:dyDescent="0.25">
      <c r="A3" s="214" t="s">
        <v>9</v>
      </c>
      <c r="B3" s="214"/>
      <c r="C3" s="214"/>
      <c r="D3" s="214"/>
      <c r="E3" s="214"/>
      <c r="F3" s="214"/>
      <c r="G3" s="214"/>
      <c r="H3" s="214"/>
      <c r="I3" s="214"/>
      <c r="J3" s="214"/>
      <c r="K3" s="214"/>
      <c r="L3" s="214"/>
      <c r="M3" s="214"/>
    </row>
    <row r="4" spans="1:13" s="12" customFormat="1" ht="9" customHeight="1" thickBot="1" x14ac:dyDescent="0.3">
      <c r="A4" s="11"/>
    </row>
    <row r="5" spans="1:13" ht="17.25" customHeight="1" x14ac:dyDescent="0.25">
      <c r="A5" s="13"/>
      <c r="B5" s="13"/>
      <c r="C5" s="204" t="s">
        <v>10</v>
      </c>
      <c r="D5" s="206" t="s">
        <v>11</v>
      </c>
      <c r="E5" s="206"/>
      <c r="F5" s="206"/>
      <c r="G5" s="215" t="s">
        <v>482</v>
      </c>
      <c r="H5" s="216"/>
      <c r="I5" s="216"/>
      <c r="J5" s="216"/>
      <c r="K5" s="216"/>
      <c r="L5" s="217"/>
      <c r="M5" s="207" t="s">
        <v>14</v>
      </c>
    </row>
    <row r="6" spans="1:13" ht="25.5" customHeight="1" thickBot="1" x14ac:dyDescent="0.3">
      <c r="A6" s="13"/>
      <c r="B6" s="13"/>
      <c r="C6" s="205"/>
      <c r="D6" s="25" t="s">
        <v>15</v>
      </c>
      <c r="E6" s="25" t="s">
        <v>95</v>
      </c>
      <c r="F6" s="25" t="s">
        <v>96</v>
      </c>
      <c r="G6" s="218" t="s">
        <v>480</v>
      </c>
      <c r="H6" s="219"/>
      <c r="I6" s="219"/>
      <c r="J6" s="218" t="s">
        <v>481</v>
      </c>
      <c r="K6" s="219"/>
      <c r="L6" s="219"/>
      <c r="M6" s="208"/>
    </row>
    <row r="7" spans="1:13" ht="54" customHeight="1" x14ac:dyDescent="0.25">
      <c r="A7" s="195" t="s">
        <v>493</v>
      </c>
      <c r="B7" s="198" t="s">
        <v>494</v>
      </c>
      <c r="C7" s="201"/>
      <c r="D7" s="94"/>
      <c r="E7" s="94"/>
      <c r="F7" s="94"/>
      <c r="G7" s="209"/>
      <c r="H7" s="210"/>
      <c r="I7" s="211"/>
      <c r="J7" s="210"/>
      <c r="K7" s="210"/>
      <c r="L7" s="212"/>
      <c r="M7" s="109"/>
    </row>
    <row r="8" spans="1:13" ht="54" customHeight="1" x14ac:dyDescent="0.25">
      <c r="A8" s="196"/>
      <c r="B8" s="199"/>
      <c r="C8" s="202"/>
      <c r="D8" s="94"/>
      <c r="E8" s="94"/>
      <c r="F8" s="94"/>
      <c r="G8" s="209"/>
      <c r="H8" s="210"/>
      <c r="I8" s="211"/>
      <c r="J8" s="210"/>
      <c r="K8" s="210"/>
      <c r="L8" s="212"/>
      <c r="M8" s="109"/>
    </row>
    <row r="9" spans="1:13" ht="54" customHeight="1" x14ac:dyDescent="0.25">
      <c r="A9" s="196"/>
      <c r="B9" s="199"/>
      <c r="C9" s="202"/>
      <c r="D9" s="94"/>
      <c r="E9" s="94"/>
      <c r="F9" s="94"/>
      <c r="G9" s="209"/>
      <c r="H9" s="210"/>
      <c r="I9" s="211"/>
      <c r="J9" s="210"/>
      <c r="K9" s="210"/>
      <c r="L9" s="212"/>
      <c r="M9" s="109"/>
    </row>
    <row r="10" spans="1:13" ht="54" customHeight="1" x14ac:dyDescent="0.25">
      <c r="A10" s="196"/>
      <c r="B10" s="199"/>
      <c r="C10" s="202"/>
      <c r="D10" s="94"/>
      <c r="E10" s="94"/>
      <c r="F10" s="94"/>
      <c r="G10" s="209"/>
      <c r="H10" s="210"/>
      <c r="I10" s="211"/>
      <c r="J10" s="210"/>
      <c r="K10" s="210"/>
      <c r="L10" s="212"/>
      <c r="M10" s="95"/>
    </row>
    <row r="11" spans="1:13" ht="54" customHeight="1" x14ac:dyDescent="0.25">
      <c r="A11" s="196"/>
      <c r="B11" s="199"/>
      <c r="C11" s="202"/>
      <c r="D11" s="94"/>
      <c r="E11" s="94"/>
      <c r="F11" s="94"/>
      <c r="G11" s="209"/>
      <c r="H11" s="210"/>
      <c r="I11" s="211"/>
      <c r="J11" s="210"/>
      <c r="K11" s="210"/>
      <c r="L11" s="212"/>
      <c r="M11" s="95"/>
    </row>
    <row r="12" spans="1:13" ht="54" customHeight="1" x14ac:dyDescent="0.25">
      <c r="A12" s="196"/>
      <c r="B12" s="199"/>
      <c r="C12" s="202"/>
      <c r="D12" s="96" t="s">
        <v>23</v>
      </c>
      <c r="E12" s="96" t="s">
        <v>23</v>
      </c>
      <c r="F12" s="96" t="s">
        <v>23</v>
      </c>
      <c r="G12" s="209"/>
      <c r="H12" s="210"/>
      <c r="I12" s="211"/>
      <c r="J12" s="210"/>
      <c r="K12" s="210"/>
      <c r="L12" s="212"/>
      <c r="M12" s="95"/>
    </row>
    <row r="13" spans="1:13" ht="54" customHeight="1" thickBot="1" x14ac:dyDescent="0.3">
      <c r="A13" s="197"/>
      <c r="B13" s="200"/>
      <c r="C13" s="203"/>
      <c r="D13" s="97" t="s">
        <v>23</v>
      </c>
      <c r="E13" s="97" t="s">
        <v>23</v>
      </c>
      <c r="F13" s="97" t="s">
        <v>23</v>
      </c>
      <c r="G13" s="220"/>
      <c r="H13" s="221"/>
      <c r="I13" s="222"/>
      <c r="J13" s="210"/>
      <c r="K13" s="210"/>
      <c r="L13" s="212"/>
      <c r="M13" s="98"/>
    </row>
    <row r="14" spans="1:13" ht="15.75" customHeight="1" x14ac:dyDescent="0.25">
      <c r="A14" s="9" t="s">
        <v>24</v>
      </c>
      <c r="B14" s="13"/>
      <c r="C14" s="18"/>
      <c r="D14" s="1"/>
      <c r="E14" s="1"/>
      <c r="F14" s="26" t="s">
        <v>25</v>
      </c>
      <c r="G14" s="223">
        <f>SUM(G7:I13)</f>
        <v>0</v>
      </c>
      <c r="H14" s="224"/>
      <c r="I14" s="224"/>
      <c r="J14" s="223">
        <f>SUM(J7:L13)</f>
        <v>0</v>
      </c>
      <c r="K14" s="224"/>
      <c r="L14" s="225"/>
    </row>
    <row r="15" spans="1:13" ht="15.75" customHeight="1" thickBot="1" x14ac:dyDescent="0.3">
      <c r="A15" s="9" t="s">
        <v>26</v>
      </c>
      <c r="B15" s="13"/>
      <c r="C15" s="18"/>
      <c r="D15" s="1"/>
      <c r="E15" s="1"/>
      <c r="F15" s="27" t="s">
        <v>27</v>
      </c>
      <c r="G15" s="54"/>
      <c r="H15" s="86" t="str">
        <f>IF(COUNT(G7:I13)=0,"",G14/COUNT(G7:I13)*DATA!E18/10)</f>
        <v/>
      </c>
      <c r="I15" s="86"/>
      <c r="J15" s="85"/>
      <c r="K15" s="86" t="str">
        <f>IF(COUNT(J7:L13)=0,"",J14/COUNT(J7:L13)*DATA!E18/10)</f>
        <v/>
      </c>
      <c r="L15" s="55"/>
    </row>
    <row r="16" spans="1:13" ht="15" customHeight="1" x14ac:dyDescent="0.25">
      <c r="A16" s="9" t="s">
        <v>847</v>
      </c>
      <c r="B16" s="13"/>
      <c r="C16" s="14"/>
      <c r="D16" s="13"/>
      <c r="E16" s="13"/>
      <c r="F16" s="15"/>
      <c r="G16" s="16"/>
      <c r="H16" s="16"/>
      <c r="I16" s="16"/>
      <c r="J16" s="16"/>
      <c r="K16" s="16"/>
      <c r="L16" s="16"/>
    </row>
    <row r="17" spans="1:13" x14ac:dyDescent="0.25">
      <c r="A17" s="8"/>
      <c r="B17" s="13"/>
      <c r="C17" s="14"/>
      <c r="D17" s="13"/>
      <c r="E17" s="13"/>
      <c r="F17" s="15"/>
      <c r="G17" s="16"/>
      <c r="H17" s="16"/>
      <c r="I17" s="16"/>
      <c r="J17" s="16"/>
      <c r="K17" s="16"/>
      <c r="L17" s="16"/>
    </row>
    <row r="18" spans="1:13" ht="14.25" customHeight="1" thickBot="1" x14ac:dyDescent="0.3">
      <c r="A18" s="8"/>
      <c r="B18" s="13"/>
      <c r="C18" s="14"/>
      <c r="D18" s="13"/>
      <c r="E18" s="13"/>
      <c r="F18" s="15"/>
      <c r="G18" s="16"/>
      <c r="H18" s="16"/>
      <c r="I18" s="16"/>
      <c r="J18" s="16"/>
      <c r="K18" s="16"/>
      <c r="L18" s="16"/>
    </row>
    <row r="19" spans="1:13" ht="17.25" customHeight="1" x14ac:dyDescent="0.25">
      <c r="A19" s="13"/>
      <c r="B19" s="13"/>
      <c r="C19" s="204" t="s">
        <v>10</v>
      </c>
      <c r="D19" s="206" t="s">
        <v>11</v>
      </c>
      <c r="E19" s="206"/>
      <c r="F19" s="206"/>
      <c r="G19" s="215" t="s">
        <v>482</v>
      </c>
      <c r="H19" s="216"/>
      <c r="I19" s="216"/>
      <c r="J19" s="216"/>
      <c r="K19" s="216"/>
      <c r="L19" s="217"/>
      <c r="M19" s="207" t="s">
        <v>14</v>
      </c>
    </row>
    <row r="20" spans="1:13" ht="25.5" customHeight="1" thickBot="1" x14ac:dyDescent="0.3">
      <c r="A20" s="13"/>
      <c r="B20" s="13"/>
      <c r="C20" s="205"/>
      <c r="D20" s="25" t="s">
        <v>15</v>
      </c>
      <c r="E20" s="25" t="s">
        <v>95</v>
      </c>
      <c r="F20" s="25" t="s">
        <v>96</v>
      </c>
      <c r="G20" s="218" t="s">
        <v>480</v>
      </c>
      <c r="H20" s="219"/>
      <c r="I20" s="219"/>
      <c r="J20" s="218" t="s">
        <v>481</v>
      </c>
      <c r="K20" s="219"/>
      <c r="L20" s="219"/>
      <c r="M20" s="208"/>
    </row>
    <row r="21" spans="1:13" ht="54" customHeight="1" x14ac:dyDescent="0.25">
      <c r="A21" s="195" t="s">
        <v>493</v>
      </c>
      <c r="B21" s="198" t="s">
        <v>495</v>
      </c>
      <c r="C21" s="201"/>
      <c r="D21" s="94"/>
      <c r="E21" s="94"/>
      <c r="F21" s="94"/>
      <c r="G21" s="209"/>
      <c r="H21" s="210"/>
      <c r="I21" s="211"/>
      <c r="J21" s="210"/>
      <c r="K21" s="210"/>
      <c r="L21" s="212"/>
      <c r="M21" s="109"/>
    </row>
    <row r="22" spans="1:13" ht="54" customHeight="1" x14ac:dyDescent="0.25">
      <c r="A22" s="196"/>
      <c r="B22" s="199"/>
      <c r="C22" s="202"/>
      <c r="D22" s="94"/>
      <c r="E22" s="94"/>
      <c r="F22" s="94"/>
      <c r="G22" s="209"/>
      <c r="H22" s="210"/>
      <c r="I22" s="211"/>
      <c r="J22" s="210"/>
      <c r="K22" s="210"/>
      <c r="L22" s="212"/>
      <c r="M22" s="109"/>
    </row>
    <row r="23" spans="1:13" ht="54" customHeight="1" x14ac:dyDescent="0.25">
      <c r="A23" s="196"/>
      <c r="B23" s="199"/>
      <c r="C23" s="202"/>
      <c r="D23" s="94"/>
      <c r="E23" s="94"/>
      <c r="F23" s="94"/>
      <c r="G23" s="209"/>
      <c r="H23" s="210"/>
      <c r="I23" s="211"/>
      <c r="J23" s="210"/>
      <c r="K23" s="210"/>
      <c r="L23" s="212"/>
      <c r="M23" s="109"/>
    </row>
    <row r="24" spans="1:13" ht="54" customHeight="1" x14ac:dyDescent="0.25">
      <c r="A24" s="196"/>
      <c r="B24" s="199"/>
      <c r="C24" s="202"/>
      <c r="D24" s="94"/>
      <c r="E24" s="94"/>
      <c r="F24" s="94"/>
      <c r="G24" s="209"/>
      <c r="H24" s="210"/>
      <c r="I24" s="211"/>
      <c r="J24" s="210"/>
      <c r="K24" s="210"/>
      <c r="L24" s="212"/>
      <c r="M24" s="109"/>
    </row>
    <row r="25" spans="1:13" ht="54" customHeight="1" x14ac:dyDescent="0.25">
      <c r="A25" s="196"/>
      <c r="B25" s="199"/>
      <c r="C25" s="202"/>
      <c r="D25" s="94"/>
      <c r="E25" s="94"/>
      <c r="F25" s="94"/>
      <c r="G25" s="209"/>
      <c r="H25" s="210"/>
      <c r="I25" s="211"/>
      <c r="J25" s="210"/>
      <c r="K25" s="210"/>
      <c r="L25" s="212"/>
      <c r="M25" s="95"/>
    </row>
    <row r="26" spans="1:13" ht="54" customHeight="1" x14ac:dyDescent="0.25">
      <c r="A26" s="196"/>
      <c r="B26" s="199"/>
      <c r="C26" s="202"/>
      <c r="D26" s="96" t="s">
        <v>23</v>
      </c>
      <c r="E26" s="96" t="s">
        <v>23</v>
      </c>
      <c r="F26" s="96" t="s">
        <v>23</v>
      </c>
      <c r="G26" s="209"/>
      <c r="H26" s="210"/>
      <c r="I26" s="211"/>
      <c r="J26" s="210"/>
      <c r="K26" s="210"/>
      <c r="L26" s="212"/>
      <c r="M26" s="95"/>
    </row>
    <row r="27" spans="1:13" ht="54" customHeight="1" thickBot="1" x14ac:dyDescent="0.3">
      <c r="A27" s="197"/>
      <c r="B27" s="200"/>
      <c r="C27" s="203"/>
      <c r="D27" s="97" t="s">
        <v>23</v>
      </c>
      <c r="E27" s="97" t="s">
        <v>23</v>
      </c>
      <c r="F27" s="97" t="s">
        <v>23</v>
      </c>
      <c r="G27" s="220"/>
      <c r="H27" s="221"/>
      <c r="I27" s="222"/>
      <c r="J27" s="210"/>
      <c r="K27" s="210"/>
      <c r="L27" s="212"/>
      <c r="M27" s="98"/>
    </row>
    <row r="28" spans="1:13" ht="15.75" customHeight="1" x14ac:dyDescent="0.25">
      <c r="A28" s="9" t="s">
        <v>24</v>
      </c>
      <c r="B28" s="13"/>
      <c r="C28" s="18"/>
      <c r="D28" s="1"/>
      <c r="E28" s="1"/>
      <c r="F28" s="26" t="s">
        <v>70</v>
      </c>
      <c r="G28" s="223">
        <f>SUM(G21:I27)</f>
        <v>0</v>
      </c>
      <c r="H28" s="224"/>
      <c r="I28" s="224"/>
      <c r="J28" s="223">
        <f>SUM(J21:L27)</f>
        <v>0</v>
      </c>
      <c r="K28" s="224"/>
      <c r="L28" s="225"/>
    </row>
    <row r="29" spans="1:13" ht="15.75" customHeight="1" thickBot="1" x14ac:dyDescent="0.3">
      <c r="A29" s="9" t="s">
        <v>26</v>
      </c>
      <c r="B29" s="13"/>
      <c r="C29" s="18"/>
      <c r="D29" s="1"/>
      <c r="E29" s="1"/>
      <c r="F29" s="27" t="s">
        <v>27</v>
      </c>
      <c r="G29" s="54"/>
      <c r="H29" s="86" t="str">
        <f>IF(COUNT(G21:I27)=0,"",G28/COUNT(G21:I27)*DATA!E19/10)</f>
        <v/>
      </c>
      <c r="I29" s="86"/>
      <c r="J29" s="85"/>
      <c r="K29" s="86" t="str">
        <f>IF(COUNT(J21:L27)=0,"",J28/COUNT(J21:L27)*DATA!E19/10)</f>
        <v/>
      </c>
      <c r="L29" s="55"/>
    </row>
    <row r="30" spans="1:13" ht="15" customHeight="1" x14ac:dyDescent="0.25">
      <c r="A30" s="9" t="s">
        <v>847</v>
      </c>
      <c r="B30" s="13"/>
      <c r="C30" s="14"/>
      <c r="D30" s="13"/>
      <c r="E30" s="13"/>
      <c r="F30" s="15"/>
      <c r="G30" s="16"/>
      <c r="H30" s="16"/>
      <c r="I30" s="16"/>
      <c r="J30" s="16"/>
      <c r="K30" s="16"/>
      <c r="L30" s="16"/>
    </row>
    <row r="31" spans="1:13" x14ac:dyDescent="0.25">
      <c r="A31" s="8"/>
      <c r="B31" s="13"/>
      <c r="C31" s="14"/>
      <c r="D31" s="13"/>
      <c r="E31" s="13"/>
      <c r="F31" s="15"/>
      <c r="G31" s="16"/>
      <c r="H31" s="16"/>
      <c r="I31" s="16"/>
      <c r="J31" s="16"/>
      <c r="K31" s="16"/>
      <c r="L31" s="16"/>
    </row>
    <row r="32" spans="1:13" x14ac:dyDescent="0.25">
      <c r="A32" s="8"/>
      <c r="B32" s="13"/>
      <c r="C32" s="14"/>
      <c r="D32" s="13"/>
      <c r="E32" s="13"/>
      <c r="F32" s="15"/>
      <c r="G32" s="16"/>
      <c r="H32" s="16"/>
      <c r="I32" s="16"/>
      <c r="J32" s="16"/>
      <c r="K32" s="16"/>
      <c r="L32" s="16"/>
    </row>
    <row r="33" spans="1:13" x14ac:dyDescent="0.25">
      <c r="A33" s="8"/>
      <c r="B33" s="13"/>
      <c r="C33" s="14"/>
      <c r="D33" s="13"/>
      <c r="E33" s="13"/>
      <c r="F33" s="15"/>
      <c r="G33" s="16"/>
      <c r="H33" s="16"/>
      <c r="I33" s="16"/>
      <c r="J33" s="16"/>
      <c r="K33" s="16"/>
      <c r="L33" s="16"/>
    </row>
    <row r="34" spans="1:13" ht="16.5" customHeight="1" x14ac:dyDescent="0.25">
      <c r="A34" s="8"/>
      <c r="B34" s="13"/>
      <c r="C34" s="14"/>
      <c r="D34" s="13"/>
      <c r="E34" s="13"/>
      <c r="F34" s="15"/>
      <c r="G34" s="16"/>
      <c r="H34" s="16"/>
      <c r="I34" s="16"/>
      <c r="J34" s="16"/>
      <c r="K34" s="16"/>
      <c r="L34" s="16"/>
    </row>
    <row r="35" spans="1:13" ht="14.25" customHeight="1" thickBot="1" x14ac:dyDescent="0.3">
      <c r="A35" s="8"/>
      <c r="B35" s="13"/>
      <c r="C35" s="14"/>
      <c r="D35" s="13"/>
      <c r="E35" s="13"/>
      <c r="F35" s="15"/>
      <c r="G35" s="16"/>
      <c r="H35" s="16"/>
      <c r="I35" s="16"/>
      <c r="J35" s="16"/>
      <c r="K35" s="16"/>
      <c r="L35" s="16"/>
    </row>
    <row r="36" spans="1:13" ht="17.25" customHeight="1" x14ac:dyDescent="0.25">
      <c r="A36" s="13"/>
      <c r="B36" s="13"/>
      <c r="C36" s="204" t="s">
        <v>10</v>
      </c>
      <c r="D36" s="206" t="s">
        <v>11</v>
      </c>
      <c r="E36" s="206"/>
      <c r="F36" s="206"/>
      <c r="G36" s="215" t="s">
        <v>482</v>
      </c>
      <c r="H36" s="216"/>
      <c r="I36" s="216"/>
      <c r="J36" s="216"/>
      <c r="K36" s="216"/>
      <c r="L36" s="217"/>
      <c r="M36" s="207" t="s">
        <v>14</v>
      </c>
    </row>
    <row r="37" spans="1:13" ht="25.5" customHeight="1" thickBot="1" x14ac:dyDescent="0.3">
      <c r="A37" s="13"/>
      <c r="B37" s="13"/>
      <c r="C37" s="205"/>
      <c r="D37" s="25" t="s">
        <v>15</v>
      </c>
      <c r="E37" s="25" t="s">
        <v>95</v>
      </c>
      <c r="F37" s="25" t="s">
        <v>96</v>
      </c>
      <c r="G37" s="218" t="s">
        <v>480</v>
      </c>
      <c r="H37" s="219"/>
      <c r="I37" s="219"/>
      <c r="J37" s="218" t="s">
        <v>481</v>
      </c>
      <c r="K37" s="219"/>
      <c r="L37" s="219"/>
      <c r="M37" s="208"/>
    </row>
    <row r="38" spans="1:13" ht="54" customHeight="1" x14ac:dyDescent="0.25">
      <c r="A38" s="195" t="s">
        <v>496</v>
      </c>
      <c r="B38" s="198" t="s">
        <v>497</v>
      </c>
      <c r="C38" s="201"/>
      <c r="D38" s="94"/>
      <c r="E38" s="94"/>
      <c r="F38" s="94"/>
      <c r="G38" s="209"/>
      <c r="H38" s="210"/>
      <c r="I38" s="211"/>
      <c r="J38" s="210"/>
      <c r="K38" s="210"/>
      <c r="L38" s="212"/>
      <c r="M38" s="109"/>
    </row>
    <row r="39" spans="1:13" ht="54" customHeight="1" x14ac:dyDescent="0.25">
      <c r="A39" s="196"/>
      <c r="B39" s="199"/>
      <c r="C39" s="202"/>
      <c r="D39" s="94"/>
      <c r="E39" s="94"/>
      <c r="F39" s="94"/>
      <c r="G39" s="209"/>
      <c r="H39" s="210"/>
      <c r="I39" s="211"/>
      <c r="J39" s="210"/>
      <c r="K39" s="210"/>
      <c r="L39" s="212"/>
      <c r="M39" s="109"/>
    </row>
    <row r="40" spans="1:13" ht="54" customHeight="1" x14ac:dyDescent="0.25">
      <c r="A40" s="196"/>
      <c r="B40" s="199"/>
      <c r="C40" s="202"/>
      <c r="D40" s="94"/>
      <c r="E40" s="94"/>
      <c r="F40" s="94"/>
      <c r="G40" s="209"/>
      <c r="H40" s="210"/>
      <c r="I40" s="211"/>
      <c r="J40" s="210"/>
      <c r="K40" s="210"/>
      <c r="L40" s="212"/>
      <c r="M40" s="109"/>
    </row>
    <row r="41" spans="1:13" ht="54" customHeight="1" x14ac:dyDescent="0.25">
      <c r="A41" s="196"/>
      <c r="B41" s="199"/>
      <c r="C41" s="202"/>
      <c r="D41" s="94"/>
      <c r="E41" s="94"/>
      <c r="F41" s="94"/>
      <c r="G41" s="209"/>
      <c r="H41" s="210"/>
      <c r="I41" s="211"/>
      <c r="J41" s="210"/>
      <c r="K41" s="210"/>
      <c r="L41" s="212"/>
      <c r="M41" s="95"/>
    </row>
    <row r="42" spans="1:13" ht="54" customHeight="1" x14ac:dyDescent="0.25">
      <c r="A42" s="196"/>
      <c r="B42" s="199"/>
      <c r="C42" s="202"/>
      <c r="D42" s="94"/>
      <c r="E42" s="94"/>
      <c r="F42" s="94"/>
      <c r="G42" s="209"/>
      <c r="H42" s="210"/>
      <c r="I42" s="211"/>
      <c r="J42" s="210"/>
      <c r="K42" s="210"/>
      <c r="L42" s="212"/>
      <c r="M42" s="95"/>
    </row>
    <row r="43" spans="1:13" ht="54" customHeight="1" x14ac:dyDescent="0.25">
      <c r="A43" s="196"/>
      <c r="B43" s="199"/>
      <c r="C43" s="202"/>
      <c r="D43" s="96" t="s">
        <v>23</v>
      </c>
      <c r="E43" s="96" t="s">
        <v>23</v>
      </c>
      <c r="F43" s="96" t="s">
        <v>23</v>
      </c>
      <c r="G43" s="209"/>
      <c r="H43" s="210"/>
      <c r="I43" s="211"/>
      <c r="J43" s="210"/>
      <c r="K43" s="210"/>
      <c r="L43" s="212"/>
      <c r="M43" s="95"/>
    </row>
    <row r="44" spans="1:13" ht="54" customHeight="1" thickBot="1" x14ac:dyDescent="0.3">
      <c r="A44" s="197"/>
      <c r="B44" s="200"/>
      <c r="C44" s="203"/>
      <c r="D44" s="97" t="s">
        <v>23</v>
      </c>
      <c r="E44" s="97" t="s">
        <v>23</v>
      </c>
      <c r="F44" s="97" t="s">
        <v>23</v>
      </c>
      <c r="G44" s="220"/>
      <c r="H44" s="221"/>
      <c r="I44" s="222"/>
      <c r="J44" s="210"/>
      <c r="K44" s="210"/>
      <c r="L44" s="212"/>
      <c r="M44" s="98"/>
    </row>
    <row r="45" spans="1:13" ht="15.75" customHeight="1" x14ac:dyDescent="0.25">
      <c r="A45" s="9" t="s">
        <v>24</v>
      </c>
      <c r="B45" s="13"/>
      <c r="C45" s="18"/>
      <c r="D45" s="1"/>
      <c r="E45" s="1"/>
      <c r="F45" s="26" t="s">
        <v>74</v>
      </c>
      <c r="G45" s="223">
        <f>SUM(G38:I44)</f>
        <v>0</v>
      </c>
      <c r="H45" s="224"/>
      <c r="I45" s="224"/>
      <c r="J45" s="223">
        <f>SUM(J38:L44)</f>
        <v>0</v>
      </c>
      <c r="K45" s="224"/>
      <c r="L45" s="225"/>
    </row>
    <row r="46" spans="1:13" ht="15.75" customHeight="1" thickBot="1" x14ac:dyDescent="0.3">
      <c r="A46" s="9" t="s">
        <v>26</v>
      </c>
      <c r="B46" s="13"/>
      <c r="C46" s="18"/>
      <c r="D46" s="1"/>
      <c r="E46" s="1"/>
      <c r="F46" s="27" t="s">
        <v>27</v>
      </c>
      <c r="G46" s="54"/>
      <c r="H46" s="86" t="str">
        <f>IF(COUNT(G38:I44)=0,"",G45/COUNT(G38:I44)*DATA!E20/10)</f>
        <v/>
      </c>
      <c r="I46" s="86"/>
      <c r="J46" s="85"/>
      <c r="K46" s="86" t="str">
        <f>IF(COUNT(J38:L44)=0,"",J45/COUNT(J38:L44)*DATA!E20/10)</f>
        <v/>
      </c>
      <c r="L46" s="55"/>
    </row>
    <row r="47" spans="1:13" ht="15" customHeight="1" x14ac:dyDescent="0.25">
      <c r="A47" s="9" t="s">
        <v>847</v>
      </c>
      <c r="B47" s="13"/>
      <c r="C47" s="14"/>
      <c r="D47" s="13"/>
      <c r="E47" s="13"/>
      <c r="F47" s="15"/>
      <c r="G47" s="16"/>
      <c r="H47" s="16"/>
      <c r="I47" s="16"/>
      <c r="J47" s="16"/>
      <c r="K47" s="16"/>
      <c r="L47" s="16"/>
    </row>
    <row r="48" spans="1:13" x14ac:dyDescent="0.25">
      <c r="A48" s="8"/>
      <c r="B48" s="13"/>
      <c r="C48" s="14"/>
      <c r="D48" s="13"/>
      <c r="E48" s="13"/>
      <c r="F48" s="15"/>
      <c r="G48" s="16"/>
      <c r="H48" s="16"/>
      <c r="I48" s="16"/>
      <c r="J48" s="16"/>
      <c r="K48" s="16"/>
      <c r="L48" s="16"/>
    </row>
    <row r="49" spans="1:13" x14ac:dyDescent="0.25">
      <c r="A49" s="13"/>
      <c r="B49" s="13"/>
      <c r="C49" s="14"/>
      <c r="D49" s="13"/>
      <c r="E49" s="13"/>
      <c r="F49" s="13"/>
      <c r="G49" s="13"/>
      <c r="H49" s="13"/>
      <c r="I49" s="13"/>
      <c r="J49" s="13"/>
      <c r="K49" s="13"/>
      <c r="L49" s="13"/>
    </row>
    <row r="50" spans="1:13" x14ac:dyDescent="0.25">
      <c r="A50" s="13"/>
      <c r="B50" s="13"/>
      <c r="C50" s="14"/>
      <c r="D50" s="13"/>
      <c r="E50" s="13"/>
      <c r="F50" s="13"/>
      <c r="G50" s="13"/>
      <c r="H50" s="13"/>
      <c r="I50" s="13"/>
      <c r="J50" s="13"/>
      <c r="K50" s="13"/>
      <c r="L50" s="13"/>
    </row>
    <row r="51" spans="1:13" ht="17.25" customHeight="1" x14ac:dyDescent="0.25">
      <c r="A51" s="13"/>
      <c r="B51" s="13"/>
      <c r="C51" s="14"/>
      <c r="D51" s="13"/>
      <c r="E51" s="13"/>
      <c r="F51" s="13"/>
      <c r="G51" s="13"/>
      <c r="H51" s="13"/>
      <c r="I51" s="13"/>
      <c r="J51" s="13"/>
      <c r="K51" s="13"/>
      <c r="L51" s="13"/>
    </row>
    <row r="52" spans="1:13" ht="14.25" customHeight="1" thickBot="1" x14ac:dyDescent="0.3">
      <c r="A52" s="13"/>
      <c r="B52" s="13"/>
      <c r="C52" s="14"/>
      <c r="D52" s="13"/>
      <c r="E52" s="13"/>
      <c r="F52" s="13"/>
      <c r="G52" s="13"/>
      <c r="H52" s="13"/>
      <c r="I52" s="13"/>
      <c r="J52" s="13"/>
      <c r="K52" s="13"/>
      <c r="L52" s="13"/>
    </row>
    <row r="53" spans="1:13" ht="17.25" customHeight="1" x14ac:dyDescent="0.25">
      <c r="A53" s="13"/>
      <c r="B53" s="13"/>
      <c r="C53" s="204" t="s">
        <v>10</v>
      </c>
      <c r="D53" s="206" t="s">
        <v>11</v>
      </c>
      <c r="E53" s="206"/>
      <c r="F53" s="206"/>
      <c r="G53" s="215" t="s">
        <v>482</v>
      </c>
      <c r="H53" s="216"/>
      <c r="I53" s="216"/>
      <c r="J53" s="216"/>
      <c r="K53" s="216"/>
      <c r="L53" s="217"/>
      <c r="M53" s="207" t="s">
        <v>14</v>
      </c>
    </row>
    <row r="54" spans="1:13" ht="25.5" customHeight="1" thickBot="1" x14ac:dyDescent="0.3">
      <c r="A54" s="13"/>
      <c r="B54" s="13"/>
      <c r="C54" s="205"/>
      <c r="D54" s="25" t="s">
        <v>15</v>
      </c>
      <c r="E54" s="25" t="s">
        <v>95</v>
      </c>
      <c r="F54" s="25" t="s">
        <v>96</v>
      </c>
      <c r="G54" s="218" t="s">
        <v>480</v>
      </c>
      <c r="H54" s="219"/>
      <c r="I54" s="219"/>
      <c r="J54" s="218" t="s">
        <v>481</v>
      </c>
      <c r="K54" s="219"/>
      <c r="L54" s="219"/>
      <c r="M54" s="208"/>
    </row>
    <row r="55" spans="1:13" ht="54" customHeight="1" x14ac:dyDescent="0.25">
      <c r="A55" s="195" t="s">
        <v>498</v>
      </c>
      <c r="B55" s="198" t="s">
        <v>499</v>
      </c>
      <c r="C55" s="201"/>
      <c r="D55" s="94"/>
      <c r="E55" s="94"/>
      <c r="F55" s="94"/>
      <c r="G55" s="209"/>
      <c r="H55" s="210"/>
      <c r="I55" s="211"/>
      <c r="J55" s="210"/>
      <c r="K55" s="210"/>
      <c r="L55" s="212"/>
      <c r="M55" s="109"/>
    </row>
    <row r="56" spans="1:13" ht="54" customHeight="1" x14ac:dyDescent="0.25">
      <c r="A56" s="196"/>
      <c r="B56" s="199"/>
      <c r="C56" s="202"/>
      <c r="D56" s="94"/>
      <c r="E56" s="94"/>
      <c r="F56" s="94"/>
      <c r="G56" s="209"/>
      <c r="H56" s="210"/>
      <c r="I56" s="211"/>
      <c r="J56" s="210"/>
      <c r="K56" s="210"/>
      <c r="L56" s="212"/>
      <c r="M56" s="109"/>
    </row>
    <row r="57" spans="1:13" ht="54" customHeight="1" x14ac:dyDescent="0.25">
      <c r="A57" s="196"/>
      <c r="B57" s="199"/>
      <c r="C57" s="202"/>
      <c r="D57" s="94"/>
      <c r="E57" s="94"/>
      <c r="F57" s="94"/>
      <c r="G57" s="209"/>
      <c r="H57" s="210"/>
      <c r="I57" s="211"/>
      <c r="J57" s="210"/>
      <c r="K57" s="210"/>
      <c r="L57" s="212"/>
      <c r="M57" s="109"/>
    </row>
    <row r="58" spans="1:13" ht="54" customHeight="1" x14ac:dyDescent="0.25">
      <c r="A58" s="196"/>
      <c r="B58" s="199"/>
      <c r="C58" s="202"/>
      <c r="D58" s="94"/>
      <c r="E58" s="94"/>
      <c r="F58" s="94"/>
      <c r="G58" s="209"/>
      <c r="H58" s="210"/>
      <c r="I58" s="211"/>
      <c r="J58" s="210"/>
      <c r="K58" s="210"/>
      <c r="L58" s="212"/>
      <c r="M58" s="109"/>
    </row>
    <row r="59" spans="1:13" ht="54" customHeight="1" x14ac:dyDescent="0.25">
      <c r="A59" s="196"/>
      <c r="B59" s="199"/>
      <c r="C59" s="202"/>
      <c r="D59" s="94"/>
      <c r="E59" s="94"/>
      <c r="F59" s="94"/>
      <c r="G59" s="209"/>
      <c r="H59" s="210"/>
      <c r="I59" s="211"/>
      <c r="J59" s="210"/>
      <c r="K59" s="210"/>
      <c r="L59" s="212"/>
      <c r="M59" s="109"/>
    </row>
    <row r="60" spans="1:13" ht="54" customHeight="1" x14ac:dyDescent="0.25">
      <c r="A60" s="196"/>
      <c r="B60" s="199"/>
      <c r="C60" s="202"/>
      <c r="D60" s="96" t="s">
        <v>23</v>
      </c>
      <c r="E60" s="96" t="s">
        <v>23</v>
      </c>
      <c r="F60" s="96" t="s">
        <v>23</v>
      </c>
      <c r="G60" s="209"/>
      <c r="H60" s="210"/>
      <c r="I60" s="211"/>
      <c r="J60" s="210"/>
      <c r="K60" s="210"/>
      <c r="L60" s="212"/>
      <c r="M60" s="95"/>
    </row>
    <row r="61" spans="1:13" ht="54" customHeight="1" thickBot="1" x14ac:dyDescent="0.3">
      <c r="A61" s="197"/>
      <c r="B61" s="200"/>
      <c r="C61" s="203"/>
      <c r="D61" s="97" t="s">
        <v>23</v>
      </c>
      <c r="E61" s="97" t="s">
        <v>23</v>
      </c>
      <c r="F61" s="97" t="s">
        <v>23</v>
      </c>
      <c r="G61" s="220"/>
      <c r="H61" s="221"/>
      <c r="I61" s="222"/>
      <c r="J61" s="210"/>
      <c r="K61" s="210"/>
      <c r="L61" s="212"/>
      <c r="M61" s="98"/>
    </row>
    <row r="62" spans="1:13" ht="15.75" customHeight="1" x14ac:dyDescent="0.25">
      <c r="A62" s="9" t="s">
        <v>24</v>
      </c>
      <c r="B62" s="13"/>
      <c r="C62" s="18"/>
      <c r="D62" s="1"/>
      <c r="E62" s="1"/>
      <c r="F62" s="26" t="s">
        <v>66</v>
      </c>
      <c r="G62" s="223">
        <f>SUM(G55:I61)</f>
        <v>0</v>
      </c>
      <c r="H62" s="224"/>
      <c r="I62" s="224"/>
      <c r="J62" s="223">
        <f>SUM(J55:L61)</f>
        <v>0</v>
      </c>
      <c r="K62" s="224"/>
      <c r="L62" s="225"/>
    </row>
    <row r="63" spans="1:13" ht="15.75" customHeight="1" thickBot="1" x14ac:dyDescent="0.3">
      <c r="A63" s="9" t="s">
        <v>26</v>
      </c>
      <c r="B63" s="13"/>
      <c r="C63" s="18"/>
      <c r="D63" s="1"/>
      <c r="E63" s="1"/>
      <c r="F63" s="27" t="s">
        <v>27</v>
      </c>
      <c r="G63" s="54"/>
      <c r="H63" s="86" t="str">
        <f>IF(COUNT(G55:I61)=0,"",G62/COUNT(G55:I61)*DATA!E21/10)</f>
        <v/>
      </c>
      <c r="I63" s="86"/>
      <c r="J63" s="85"/>
      <c r="K63" s="86" t="str">
        <f>IF(COUNT(J55:L61)=0,"",J62/COUNT(J55:L61)*DATA!E21/10)</f>
        <v/>
      </c>
      <c r="L63" s="55"/>
    </row>
    <row r="64" spans="1:13" ht="15" customHeight="1" x14ac:dyDescent="0.25">
      <c r="A64" s="9" t="s">
        <v>847</v>
      </c>
      <c r="B64" s="13"/>
      <c r="C64" s="14"/>
      <c r="D64" s="13"/>
      <c r="E64" s="13"/>
      <c r="F64" s="15"/>
      <c r="G64" s="16"/>
      <c r="H64" s="16"/>
      <c r="I64" s="16"/>
      <c r="J64" s="16"/>
      <c r="K64" s="16"/>
      <c r="L64" s="16"/>
    </row>
    <row r="65" spans="1:13" x14ac:dyDescent="0.25">
      <c r="A65" s="13"/>
      <c r="B65" s="13"/>
      <c r="C65" s="14"/>
      <c r="D65" s="13"/>
      <c r="E65" s="13"/>
      <c r="F65" s="13"/>
      <c r="G65" s="13"/>
      <c r="H65" s="13"/>
      <c r="I65" s="13"/>
      <c r="J65" s="13"/>
      <c r="K65" s="13"/>
      <c r="L65" s="13"/>
    </row>
    <row r="66" spans="1:13" x14ac:dyDescent="0.25">
      <c r="A66" s="13"/>
      <c r="B66" s="13"/>
      <c r="C66" s="14"/>
      <c r="D66" s="13"/>
      <c r="E66" s="13"/>
      <c r="F66" s="13"/>
      <c r="G66" s="13"/>
      <c r="H66" s="13"/>
      <c r="I66" s="13"/>
      <c r="J66" s="13"/>
      <c r="K66" s="13"/>
      <c r="L66" s="13"/>
    </row>
    <row r="67" spans="1:13" ht="18.75" customHeight="1" x14ac:dyDescent="0.25">
      <c r="A67" s="13"/>
      <c r="B67" s="13"/>
      <c r="C67" s="14"/>
      <c r="D67" s="13"/>
      <c r="E67" s="13"/>
      <c r="F67" s="13"/>
      <c r="G67" s="13"/>
      <c r="H67" s="13"/>
      <c r="I67" s="13"/>
      <c r="J67" s="13"/>
      <c r="K67" s="13"/>
      <c r="L67" s="13"/>
    </row>
    <row r="68" spans="1:13" x14ac:dyDescent="0.25">
      <c r="A68" s="13"/>
      <c r="B68" s="13"/>
      <c r="C68" s="14"/>
      <c r="D68" s="13"/>
      <c r="E68" s="13"/>
      <c r="F68" s="13"/>
      <c r="G68" s="13"/>
      <c r="H68" s="13"/>
      <c r="I68" s="13"/>
      <c r="J68" s="13"/>
      <c r="K68" s="13"/>
      <c r="L68" s="13"/>
    </row>
    <row r="69" spans="1:13" ht="14.25" customHeight="1" thickBot="1" x14ac:dyDescent="0.3">
      <c r="A69" s="13"/>
      <c r="B69" s="13"/>
      <c r="C69" s="14"/>
      <c r="D69" s="13"/>
      <c r="E69" s="13"/>
      <c r="F69" s="13"/>
      <c r="G69" s="13"/>
      <c r="H69" s="13"/>
      <c r="I69" s="13"/>
      <c r="J69" s="13"/>
      <c r="K69" s="13"/>
      <c r="L69" s="13"/>
    </row>
    <row r="70" spans="1:13" ht="17.25" customHeight="1" x14ac:dyDescent="0.25">
      <c r="A70" s="13"/>
      <c r="B70" s="13"/>
      <c r="C70" s="204" t="s">
        <v>10</v>
      </c>
      <c r="D70" s="206" t="s">
        <v>11</v>
      </c>
      <c r="E70" s="206"/>
      <c r="F70" s="206"/>
      <c r="G70" s="215" t="s">
        <v>482</v>
      </c>
      <c r="H70" s="216"/>
      <c r="I70" s="216"/>
      <c r="J70" s="216"/>
      <c r="K70" s="216"/>
      <c r="L70" s="217"/>
      <c r="M70" s="207" t="s">
        <v>14</v>
      </c>
    </row>
    <row r="71" spans="1:13" ht="25.5" customHeight="1" thickBot="1" x14ac:dyDescent="0.3">
      <c r="A71" s="13"/>
      <c r="B71" s="13"/>
      <c r="C71" s="205"/>
      <c r="D71" s="25" t="s">
        <v>15</v>
      </c>
      <c r="E71" s="25" t="s">
        <v>95</v>
      </c>
      <c r="F71" s="25" t="s">
        <v>96</v>
      </c>
      <c r="G71" s="218" t="s">
        <v>480</v>
      </c>
      <c r="H71" s="219"/>
      <c r="I71" s="219"/>
      <c r="J71" s="218" t="s">
        <v>481</v>
      </c>
      <c r="K71" s="219"/>
      <c r="L71" s="219"/>
      <c r="M71" s="208"/>
    </row>
    <row r="72" spans="1:13" ht="54" customHeight="1" x14ac:dyDescent="0.25">
      <c r="A72" s="195" t="s">
        <v>500</v>
      </c>
      <c r="B72" s="198" t="s">
        <v>501</v>
      </c>
      <c r="C72" s="201"/>
      <c r="D72" s="94"/>
      <c r="E72" s="94"/>
      <c r="F72" s="94"/>
      <c r="G72" s="209"/>
      <c r="H72" s="210"/>
      <c r="I72" s="211"/>
      <c r="J72" s="210"/>
      <c r="K72" s="210"/>
      <c r="L72" s="212"/>
      <c r="M72" s="95"/>
    </row>
    <row r="73" spans="1:13" ht="54" customHeight="1" x14ac:dyDescent="0.25">
      <c r="A73" s="196"/>
      <c r="B73" s="199"/>
      <c r="C73" s="202"/>
      <c r="D73" s="94"/>
      <c r="E73" s="94"/>
      <c r="F73" s="94"/>
      <c r="G73" s="209"/>
      <c r="H73" s="210"/>
      <c r="I73" s="211"/>
      <c r="J73" s="210"/>
      <c r="K73" s="210"/>
      <c r="L73" s="212"/>
      <c r="M73" s="95"/>
    </row>
    <row r="74" spans="1:13" ht="54" customHeight="1" x14ac:dyDescent="0.25">
      <c r="A74" s="196"/>
      <c r="B74" s="199"/>
      <c r="C74" s="202"/>
      <c r="D74" s="94"/>
      <c r="E74" s="94"/>
      <c r="F74" s="94"/>
      <c r="G74" s="209"/>
      <c r="H74" s="210"/>
      <c r="I74" s="211"/>
      <c r="J74" s="210"/>
      <c r="K74" s="210"/>
      <c r="L74" s="212"/>
      <c r="M74" s="95"/>
    </row>
    <row r="75" spans="1:13" ht="54" customHeight="1" x14ac:dyDescent="0.25">
      <c r="A75" s="196"/>
      <c r="B75" s="199"/>
      <c r="C75" s="202"/>
      <c r="D75" s="94"/>
      <c r="E75" s="94"/>
      <c r="F75" s="94"/>
      <c r="G75" s="209"/>
      <c r="H75" s="210"/>
      <c r="I75" s="211"/>
      <c r="J75" s="210"/>
      <c r="K75" s="210"/>
      <c r="L75" s="212"/>
      <c r="M75" s="95"/>
    </row>
    <row r="76" spans="1:13" ht="54" customHeight="1" x14ac:dyDescent="0.25">
      <c r="A76" s="196"/>
      <c r="B76" s="199"/>
      <c r="C76" s="202"/>
      <c r="D76" s="94"/>
      <c r="E76" s="94"/>
      <c r="F76" s="94"/>
      <c r="G76" s="209"/>
      <c r="H76" s="210"/>
      <c r="I76" s="211"/>
      <c r="J76" s="210"/>
      <c r="K76" s="210"/>
      <c r="L76" s="212"/>
      <c r="M76" s="95"/>
    </row>
    <row r="77" spans="1:13" ht="54" customHeight="1" x14ac:dyDescent="0.25">
      <c r="A77" s="196"/>
      <c r="B77" s="199"/>
      <c r="C77" s="202"/>
      <c r="D77" s="96" t="s">
        <v>23</v>
      </c>
      <c r="E77" s="96" t="s">
        <v>23</v>
      </c>
      <c r="F77" s="96" t="s">
        <v>23</v>
      </c>
      <c r="G77" s="209"/>
      <c r="H77" s="210"/>
      <c r="I77" s="211"/>
      <c r="J77" s="210"/>
      <c r="K77" s="210"/>
      <c r="L77" s="212"/>
      <c r="M77" s="95"/>
    </row>
    <row r="78" spans="1:13" ht="54" customHeight="1" thickBot="1" x14ac:dyDescent="0.3">
      <c r="A78" s="197"/>
      <c r="B78" s="200"/>
      <c r="C78" s="203"/>
      <c r="D78" s="97" t="s">
        <v>23</v>
      </c>
      <c r="E78" s="97" t="s">
        <v>23</v>
      </c>
      <c r="F78" s="97" t="s">
        <v>23</v>
      </c>
      <c r="G78" s="220"/>
      <c r="H78" s="221"/>
      <c r="I78" s="222"/>
      <c r="J78" s="210"/>
      <c r="K78" s="210"/>
      <c r="L78" s="212"/>
      <c r="M78" s="98"/>
    </row>
    <row r="79" spans="1:13" ht="15.75" customHeight="1" x14ac:dyDescent="0.25">
      <c r="A79" s="9" t="s">
        <v>24</v>
      </c>
      <c r="B79" s="13"/>
      <c r="C79" s="18"/>
      <c r="D79" s="1"/>
      <c r="E79" s="1"/>
      <c r="F79" s="26" t="s">
        <v>71</v>
      </c>
      <c r="G79" s="223">
        <f>SUM(G72:I78)</f>
        <v>0</v>
      </c>
      <c r="H79" s="224"/>
      <c r="I79" s="224"/>
      <c r="J79" s="223">
        <f>SUM(J72:L78)</f>
        <v>0</v>
      </c>
      <c r="K79" s="224"/>
      <c r="L79" s="225"/>
    </row>
    <row r="80" spans="1:13" ht="15.75" customHeight="1" thickBot="1" x14ac:dyDescent="0.3">
      <c r="A80" s="9" t="s">
        <v>26</v>
      </c>
      <c r="B80" s="13"/>
      <c r="C80" s="18"/>
      <c r="D80" s="1"/>
      <c r="E80" s="1"/>
      <c r="F80" s="27" t="s">
        <v>27</v>
      </c>
      <c r="G80" s="54"/>
      <c r="H80" s="86" t="str">
        <f>IF(COUNT(G72:I78)=0,"",G79/COUNT(G72:I78)*DATA!E22/10)</f>
        <v/>
      </c>
      <c r="I80" s="86"/>
      <c r="J80" s="85"/>
      <c r="K80" s="86" t="str">
        <f>IF(COUNT(J72:L78)=0,"",J79/COUNT(J72:L78)*DATA!E22/10)</f>
        <v/>
      </c>
      <c r="L80" s="55"/>
    </row>
    <row r="81" spans="1:13" ht="15" customHeight="1" x14ac:dyDescent="0.25">
      <c r="A81" s="9" t="s">
        <v>847</v>
      </c>
      <c r="B81" s="13"/>
      <c r="C81" s="14"/>
      <c r="D81" s="13"/>
      <c r="E81" s="13"/>
      <c r="F81" s="15"/>
      <c r="G81" s="16"/>
      <c r="H81" s="16"/>
      <c r="I81" s="16"/>
      <c r="J81" s="16"/>
      <c r="K81" s="16"/>
      <c r="L81" s="16"/>
    </row>
    <row r="82" spans="1:13" x14ac:dyDescent="0.25">
      <c r="A82" s="13"/>
      <c r="B82" s="13"/>
      <c r="C82" s="14"/>
      <c r="D82" s="13"/>
      <c r="E82" s="13"/>
      <c r="F82" s="13"/>
      <c r="G82" s="13"/>
      <c r="H82" s="13"/>
      <c r="I82" s="13"/>
      <c r="J82" s="13"/>
      <c r="K82" s="13"/>
      <c r="L82" s="13"/>
    </row>
    <row r="83" spans="1:13" x14ac:dyDescent="0.25">
      <c r="A83" s="13"/>
      <c r="B83" s="13"/>
      <c r="C83" s="14"/>
      <c r="D83" s="13"/>
      <c r="E83" s="13"/>
      <c r="F83" s="13"/>
      <c r="G83" s="13"/>
      <c r="H83" s="13"/>
      <c r="I83" s="13"/>
      <c r="J83" s="13"/>
      <c r="K83" s="13"/>
      <c r="L83" s="13"/>
    </row>
    <row r="84" spans="1:13" ht="20.25" customHeight="1" x14ac:dyDescent="0.25">
      <c r="A84" s="13"/>
      <c r="B84" s="13"/>
      <c r="C84" s="14"/>
      <c r="D84" s="13"/>
      <c r="E84" s="13"/>
      <c r="F84" s="13"/>
      <c r="G84" s="13"/>
      <c r="H84" s="13"/>
      <c r="I84" s="13"/>
      <c r="J84" s="13"/>
      <c r="K84" s="13"/>
      <c r="L84" s="13"/>
    </row>
    <row r="85" spans="1:13" x14ac:dyDescent="0.25">
      <c r="A85" s="13"/>
      <c r="B85" s="13"/>
      <c r="C85" s="14"/>
      <c r="D85" s="13"/>
      <c r="E85" s="13"/>
      <c r="F85" s="13"/>
      <c r="G85" s="13"/>
      <c r="H85" s="13"/>
      <c r="I85" s="13"/>
      <c r="J85" s="13"/>
      <c r="K85" s="13"/>
      <c r="L85" s="13"/>
    </row>
    <row r="86" spans="1:13" ht="14.25" customHeight="1" thickBot="1" x14ac:dyDescent="0.3">
      <c r="A86" s="13"/>
      <c r="B86" s="13"/>
      <c r="C86" s="14"/>
      <c r="D86" s="13"/>
      <c r="E86" s="13"/>
      <c r="F86" s="13"/>
      <c r="G86" s="13"/>
      <c r="H86" s="13"/>
      <c r="I86" s="13"/>
      <c r="J86" s="13"/>
      <c r="K86" s="13"/>
      <c r="L86" s="13"/>
    </row>
    <row r="87" spans="1:13" ht="17.25" customHeight="1" x14ac:dyDescent="0.25">
      <c r="A87" s="13"/>
      <c r="B87" s="13"/>
      <c r="C87" s="204" t="s">
        <v>10</v>
      </c>
      <c r="D87" s="206" t="s">
        <v>11</v>
      </c>
      <c r="E87" s="206"/>
      <c r="F87" s="206"/>
      <c r="G87" s="215" t="s">
        <v>482</v>
      </c>
      <c r="H87" s="216"/>
      <c r="I87" s="216"/>
      <c r="J87" s="216"/>
      <c r="K87" s="216"/>
      <c r="L87" s="217"/>
      <c r="M87" s="207" t="s">
        <v>14</v>
      </c>
    </row>
    <row r="88" spans="1:13" ht="25.5" customHeight="1" thickBot="1" x14ac:dyDescent="0.3">
      <c r="A88" s="13"/>
      <c r="B88" s="13"/>
      <c r="C88" s="205"/>
      <c r="D88" s="25" t="s">
        <v>15</v>
      </c>
      <c r="E88" s="25" t="s">
        <v>95</v>
      </c>
      <c r="F88" s="25" t="s">
        <v>96</v>
      </c>
      <c r="G88" s="218" t="s">
        <v>480</v>
      </c>
      <c r="H88" s="219"/>
      <c r="I88" s="219"/>
      <c r="J88" s="218" t="s">
        <v>481</v>
      </c>
      <c r="K88" s="219"/>
      <c r="L88" s="219"/>
      <c r="M88" s="208"/>
    </row>
    <row r="89" spans="1:13" ht="54" customHeight="1" x14ac:dyDescent="0.25">
      <c r="A89" s="195" t="s">
        <v>502</v>
      </c>
      <c r="B89" s="198" t="s">
        <v>503</v>
      </c>
      <c r="C89" s="201"/>
      <c r="D89" s="94"/>
      <c r="E89" s="94"/>
      <c r="F89" s="94"/>
      <c r="G89" s="209"/>
      <c r="H89" s="210"/>
      <c r="I89" s="211"/>
      <c r="J89" s="210"/>
      <c r="K89" s="210"/>
      <c r="L89" s="212"/>
      <c r="M89" s="109"/>
    </row>
    <row r="90" spans="1:13" ht="54" customHeight="1" x14ac:dyDescent="0.25">
      <c r="A90" s="196"/>
      <c r="B90" s="199"/>
      <c r="C90" s="202"/>
      <c r="D90" s="94"/>
      <c r="E90" s="94"/>
      <c r="F90" s="94"/>
      <c r="G90" s="209"/>
      <c r="H90" s="210"/>
      <c r="I90" s="211"/>
      <c r="J90" s="210"/>
      <c r="K90" s="210"/>
      <c r="L90" s="212"/>
      <c r="M90" s="109"/>
    </row>
    <row r="91" spans="1:13" ht="54" customHeight="1" x14ac:dyDescent="0.25">
      <c r="A91" s="196"/>
      <c r="B91" s="199"/>
      <c r="C91" s="202"/>
      <c r="D91" s="94"/>
      <c r="E91" s="94"/>
      <c r="F91" s="94"/>
      <c r="G91" s="209"/>
      <c r="H91" s="210"/>
      <c r="I91" s="211"/>
      <c r="J91" s="210"/>
      <c r="K91" s="210"/>
      <c r="L91" s="212"/>
      <c r="M91" s="109"/>
    </row>
    <row r="92" spans="1:13" ht="54" customHeight="1" x14ac:dyDescent="0.25">
      <c r="A92" s="196"/>
      <c r="B92" s="199"/>
      <c r="C92" s="202"/>
      <c r="D92" s="94"/>
      <c r="E92" s="94"/>
      <c r="F92" s="94"/>
      <c r="G92" s="209"/>
      <c r="H92" s="210"/>
      <c r="I92" s="211"/>
      <c r="J92" s="210"/>
      <c r="K92" s="210"/>
      <c r="L92" s="212"/>
      <c r="M92" s="109"/>
    </row>
    <row r="93" spans="1:13" ht="54" customHeight="1" x14ac:dyDescent="0.25">
      <c r="A93" s="196"/>
      <c r="B93" s="199"/>
      <c r="C93" s="202"/>
      <c r="D93" s="94"/>
      <c r="E93" s="94"/>
      <c r="F93" s="94"/>
      <c r="G93" s="209"/>
      <c r="H93" s="210"/>
      <c r="I93" s="211"/>
      <c r="J93" s="210"/>
      <c r="K93" s="210"/>
      <c r="L93" s="212"/>
      <c r="M93" s="109"/>
    </row>
    <row r="94" spans="1:13" ht="54" customHeight="1" x14ac:dyDescent="0.25">
      <c r="A94" s="196"/>
      <c r="B94" s="199"/>
      <c r="C94" s="202"/>
      <c r="D94" s="96" t="s">
        <v>23</v>
      </c>
      <c r="E94" s="96" t="s">
        <v>23</v>
      </c>
      <c r="F94" s="96" t="s">
        <v>23</v>
      </c>
      <c r="G94" s="209"/>
      <c r="H94" s="210"/>
      <c r="I94" s="211"/>
      <c r="J94" s="210"/>
      <c r="K94" s="210"/>
      <c r="L94" s="212"/>
      <c r="M94" s="95"/>
    </row>
    <row r="95" spans="1:13" ht="54" customHeight="1" thickBot="1" x14ac:dyDescent="0.3">
      <c r="A95" s="197"/>
      <c r="B95" s="200"/>
      <c r="C95" s="203"/>
      <c r="D95" s="97" t="s">
        <v>23</v>
      </c>
      <c r="E95" s="97" t="s">
        <v>23</v>
      </c>
      <c r="F95" s="97" t="s">
        <v>23</v>
      </c>
      <c r="G95" s="220"/>
      <c r="H95" s="221"/>
      <c r="I95" s="222"/>
      <c r="J95" s="210"/>
      <c r="K95" s="210"/>
      <c r="L95" s="212"/>
      <c r="M95" s="98"/>
    </row>
    <row r="96" spans="1:13" ht="15.75" customHeight="1" x14ac:dyDescent="0.25">
      <c r="A96" s="9" t="s">
        <v>24</v>
      </c>
      <c r="B96" s="13"/>
      <c r="C96" s="18"/>
      <c r="D96" s="1"/>
      <c r="E96" s="1"/>
      <c r="F96" s="26" t="s">
        <v>67</v>
      </c>
      <c r="G96" s="223">
        <f>SUM(G89:I95)</f>
        <v>0</v>
      </c>
      <c r="H96" s="224"/>
      <c r="I96" s="224"/>
      <c r="J96" s="223">
        <f>SUM(J89:L95)</f>
        <v>0</v>
      </c>
      <c r="K96" s="224"/>
      <c r="L96" s="225"/>
    </row>
    <row r="97" spans="1:12" ht="15.75" customHeight="1" thickBot="1" x14ac:dyDescent="0.3">
      <c r="A97" s="9" t="s">
        <v>26</v>
      </c>
      <c r="B97" s="13"/>
      <c r="C97" s="18"/>
      <c r="D97" s="1"/>
      <c r="E97" s="1"/>
      <c r="F97" s="27" t="s">
        <v>27</v>
      </c>
      <c r="G97" s="54"/>
      <c r="H97" s="86" t="str">
        <f>IF(COUNT(G89:I95)=0,"",G96/COUNT(G89:I95)*DATA!E23/10)</f>
        <v/>
      </c>
      <c r="I97" s="86"/>
      <c r="J97" s="85"/>
      <c r="K97" s="86" t="str">
        <f>IF(COUNT(J89:L95)=0,"",J96/COUNT(J89:L95)*DATA!E23/10)</f>
        <v/>
      </c>
      <c r="L97" s="55"/>
    </row>
    <row r="98" spans="1:12" ht="15" customHeight="1" x14ac:dyDescent="0.25">
      <c r="A98" s="9" t="s">
        <v>847</v>
      </c>
      <c r="B98" s="13"/>
      <c r="C98" s="14"/>
      <c r="D98" s="13"/>
      <c r="E98" s="13"/>
      <c r="F98" s="15"/>
      <c r="G98" s="16"/>
      <c r="H98" s="16"/>
      <c r="I98" s="16"/>
      <c r="J98" s="16"/>
      <c r="K98" s="16"/>
      <c r="L98" s="16"/>
    </row>
    <row r="99" spans="1:12" x14ac:dyDescent="0.25">
      <c r="A99" s="13"/>
      <c r="B99" s="13"/>
      <c r="C99" s="14"/>
      <c r="D99" s="13"/>
      <c r="E99" s="13"/>
      <c r="F99" s="13"/>
      <c r="G99" s="13"/>
      <c r="H99" s="13"/>
      <c r="I99" s="13"/>
      <c r="J99" s="13"/>
      <c r="K99" s="13"/>
      <c r="L99" s="13"/>
    </row>
    <row r="100" spans="1:12" x14ac:dyDescent="0.25">
      <c r="A100" s="13"/>
      <c r="B100" s="13"/>
      <c r="C100" s="14"/>
      <c r="D100" s="13"/>
      <c r="E100" s="13"/>
      <c r="F100" s="13"/>
      <c r="G100" s="13"/>
      <c r="H100" s="13"/>
      <c r="I100" s="13"/>
      <c r="J100" s="13"/>
      <c r="K100" s="13"/>
      <c r="L100" s="13"/>
    </row>
    <row r="101" spans="1:12" x14ac:dyDescent="0.25">
      <c r="A101" s="13"/>
      <c r="B101" s="13"/>
      <c r="C101" s="14"/>
      <c r="D101" s="13"/>
      <c r="E101" s="13"/>
      <c r="F101" s="13"/>
      <c r="G101" s="13"/>
      <c r="H101" s="13"/>
      <c r="I101" s="13"/>
      <c r="J101" s="13"/>
      <c r="K101" s="13"/>
      <c r="L101" s="13"/>
    </row>
    <row r="102" spans="1:12" x14ac:dyDescent="0.25">
      <c r="A102" s="13"/>
      <c r="B102" s="13"/>
      <c r="C102" s="14"/>
      <c r="D102" s="13"/>
      <c r="E102" s="13"/>
      <c r="F102" s="13"/>
      <c r="G102" s="13"/>
      <c r="H102" s="13"/>
      <c r="I102" s="13"/>
      <c r="J102" s="13"/>
      <c r="K102" s="13"/>
      <c r="L102" s="13"/>
    </row>
    <row r="103" spans="1:12" x14ac:dyDescent="0.25">
      <c r="A103" s="13"/>
      <c r="B103" s="13"/>
      <c r="C103" s="14"/>
      <c r="D103" s="13"/>
      <c r="E103" s="13"/>
      <c r="F103" s="13"/>
      <c r="G103" s="13"/>
      <c r="H103" s="13"/>
      <c r="I103" s="13"/>
      <c r="J103" s="13"/>
      <c r="K103" s="13"/>
      <c r="L103" s="13"/>
    </row>
    <row r="104" spans="1:12" x14ac:dyDescent="0.25">
      <c r="A104" s="13"/>
      <c r="B104" s="13"/>
      <c r="C104" s="14"/>
      <c r="D104" s="13"/>
      <c r="E104" s="13"/>
      <c r="F104" s="13"/>
      <c r="G104" s="13"/>
      <c r="H104" s="13"/>
      <c r="I104" s="13"/>
      <c r="J104" s="13"/>
      <c r="K104" s="13"/>
      <c r="L104" s="13"/>
    </row>
    <row r="105" spans="1:12" x14ac:dyDescent="0.25">
      <c r="A105" s="13"/>
      <c r="B105" s="13"/>
      <c r="C105" s="14"/>
      <c r="D105" s="13"/>
      <c r="E105" s="13"/>
      <c r="F105" s="13"/>
      <c r="G105" s="13"/>
      <c r="H105" s="13"/>
      <c r="I105" s="13"/>
      <c r="J105" s="13"/>
      <c r="K105" s="13"/>
      <c r="L105" s="13"/>
    </row>
    <row r="106" spans="1:12" x14ac:dyDescent="0.25">
      <c r="A106" s="13"/>
      <c r="B106" s="13"/>
      <c r="C106" s="14"/>
      <c r="D106" s="13"/>
      <c r="E106" s="13"/>
      <c r="F106" s="13"/>
      <c r="G106" s="13"/>
      <c r="H106" s="13"/>
      <c r="I106" s="13"/>
      <c r="J106" s="13"/>
      <c r="K106" s="13"/>
      <c r="L106" s="13"/>
    </row>
    <row r="107" spans="1:12" x14ac:dyDescent="0.25">
      <c r="A107" s="13"/>
      <c r="B107" s="13"/>
      <c r="C107" s="14"/>
      <c r="D107" s="13"/>
      <c r="E107" s="13"/>
      <c r="F107" s="13"/>
      <c r="G107" s="13"/>
      <c r="H107" s="13"/>
      <c r="I107" s="13"/>
      <c r="J107" s="13"/>
      <c r="K107" s="13"/>
      <c r="L107" s="13"/>
    </row>
    <row r="108" spans="1:12" x14ac:dyDescent="0.25">
      <c r="A108" s="13"/>
      <c r="B108" s="13"/>
      <c r="C108" s="14"/>
      <c r="D108" s="13"/>
      <c r="E108" s="13"/>
      <c r="F108" s="13"/>
      <c r="G108" s="13"/>
      <c r="H108" s="13"/>
      <c r="I108" s="13"/>
      <c r="J108" s="13"/>
      <c r="K108" s="13"/>
      <c r="L108" s="13"/>
    </row>
    <row r="109" spans="1:12" x14ac:dyDescent="0.25">
      <c r="A109" s="13"/>
      <c r="B109" s="13"/>
      <c r="C109" s="14"/>
      <c r="D109" s="13"/>
      <c r="E109" s="13"/>
      <c r="F109" s="13"/>
      <c r="G109" s="13"/>
      <c r="H109" s="13"/>
      <c r="I109" s="13"/>
      <c r="J109" s="13"/>
      <c r="K109" s="13"/>
      <c r="L109" s="13"/>
    </row>
    <row r="110" spans="1:12" x14ac:dyDescent="0.25">
      <c r="A110" s="13"/>
      <c r="B110" s="13"/>
      <c r="C110" s="14"/>
      <c r="D110" s="13"/>
      <c r="E110" s="13"/>
      <c r="F110" s="13"/>
      <c r="G110" s="13"/>
      <c r="H110" s="13"/>
      <c r="I110" s="13"/>
      <c r="J110" s="13"/>
      <c r="K110" s="13"/>
      <c r="L110" s="13"/>
    </row>
    <row r="111" spans="1:12" x14ac:dyDescent="0.25">
      <c r="A111" s="13"/>
      <c r="B111" s="13"/>
      <c r="C111" s="14"/>
      <c r="D111" s="13"/>
      <c r="E111" s="13"/>
      <c r="F111" s="13"/>
      <c r="G111" s="13"/>
      <c r="H111" s="13"/>
      <c r="I111" s="13"/>
      <c r="J111" s="13"/>
      <c r="K111" s="13"/>
      <c r="L111" s="13"/>
    </row>
    <row r="112" spans="1:12" x14ac:dyDescent="0.25">
      <c r="A112" s="13"/>
      <c r="B112" s="13"/>
      <c r="C112" s="14"/>
      <c r="D112" s="13"/>
      <c r="E112" s="13"/>
      <c r="F112" s="13"/>
      <c r="G112" s="13"/>
      <c r="H112" s="13"/>
      <c r="I112" s="13"/>
      <c r="J112" s="13"/>
      <c r="K112" s="13"/>
      <c r="L112" s="13"/>
    </row>
    <row r="113" spans="1:12" x14ac:dyDescent="0.25">
      <c r="A113" s="13"/>
      <c r="B113" s="13"/>
      <c r="C113" s="14"/>
      <c r="D113" s="13"/>
      <c r="E113" s="13"/>
      <c r="F113" s="13"/>
      <c r="G113" s="13"/>
      <c r="H113" s="13"/>
      <c r="I113" s="13"/>
      <c r="J113" s="13"/>
      <c r="K113" s="13"/>
      <c r="L113" s="13"/>
    </row>
    <row r="114" spans="1:12" x14ac:dyDescent="0.25">
      <c r="A114" s="13"/>
      <c r="B114" s="13"/>
      <c r="C114" s="14"/>
      <c r="D114" s="13"/>
      <c r="E114" s="13"/>
      <c r="F114" s="13"/>
      <c r="G114" s="13"/>
      <c r="H114" s="13"/>
      <c r="I114" s="13"/>
      <c r="J114" s="13"/>
      <c r="K114" s="13"/>
      <c r="L114" s="13"/>
    </row>
    <row r="115" spans="1:12" x14ac:dyDescent="0.25">
      <c r="A115" s="13"/>
      <c r="B115" s="13"/>
      <c r="C115" s="14"/>
      <c r="D115" s="13"/>
      <c r="E115" s="13"/>
      <c r="F115" s="13"/>
      <c r="G115" s="13"/>
      <c r="H115" s="13"/>
      <c r="I115" s="13"/>
      <c r="J115" s="13"/>
      <c r="K115" s="13"/>
      <c r="L115" s="13"/>
    </row>
    <row r="116" spans="1:12" x14ac:dyDescent="0.25">
      <c r="A116" s="13"/>
      <c r="B116" s="13"/>
      <c r="C116" s="14"/>
      <c r="D116" s="13"/>
      <c r="E116" s="13"/>
      <c r="F116" s="13"/>
      <c r="G116" s="13"/>
      <c r="H116" s="13"/>
      <c r="I116" s="13"/>
      <c r="J116" s="13"/>
      <c r="K116" s="13"/>
      <c r="L116" s="13"/>
    </row>
    <row r="117" spans="1:12" x14ac:dyDescent="0.25">
      <c r="A117" s="13"/>
      <c r="B117" s="13"/>
      <c r="C117" s="14"/>
      <c r="D117" s="13"/>
      <c r="E117" s="13"/>
      <c r="F117" s="13"/>
      <c r="G117" s="13"/>
      <c r="H117" s="13"/>
      <c r="I117" s="13"/>
      <c r="J117" s="13"/>
      <c r="K117" s="13"/>
      <c r="L117" s="13"/>
    </row>
    <row r="118" spans="1:12" x14ac:dyDescent="0.25">
      <c r="A118" s="13"/>
      <c r="B118" s="13"/>
      <c r="C118" s="14"/>
      <c r="D118" s="13"/>
      <c r="E118" s="13"/>
      <c r="F118" s="13"/>
      <c r="G118" s="13"/>
      <c r="H118" s="13"/>
      <c r="I118" s="13"/>
      <c r="J118" s="13"/>
      <c r="K118" s="13"/>
      <c r="L118" s="13"/>
    </row>
    <row r="119" spans="1:12" x14ac:dyDescent="0.25">
      <c r="A119" s="13"/>
      <c r="B119" s="13"/>
      <c r="C119" s="14"/>
      <c r="D119" s="13"/>
      <c r="E119" s="13"/>
      <c r="F119" s="13"/>
      <c r="G119" s="13"/>
      <c r="H119" s="13"/>
      <c r="I119" s="13"/>
      <c r="J119" s="13"/>
      <c r="K119" s="13"/>
      <c r="L119" s="13"/>
    </row>
    <row r="120" spans="1:12" x14ac:dyDescent="0.25">
      <c r="A120" s="13"/>
      <c r="B120" s="13"/>
      <c r="C120" s="14"/>
      <c r="D120" s="13"/>
      <c r="E120" s="13"/>
      <c r="F120" s="13"/>
      <c r="G120" s="13"/>
      <c r="H120" s="13"/>
      <c r="I120" s="13"/>
      <c r="J120" s="13"/>
      <c r="K120" s="13"/>
      <c r="L120" s="13"/>
    </row>
    <row r="121" spans="1:12" x14ac:dyDescent="0.25">
      <c r="A121" s="13"/>
      <c r="B121" s="13"/>
      <c r="C121" s="14"/>
      <c r="D121" s="13"/>
      <c r="E121" s="13"/>
      <c r="F121" s="13"/>
      <c r="G121" s="13"/>
      <c r="H121" s="13"/>
      <c r="I121" s="13"/>
      <c r="J121" s="13"/>
      <c r="K121" s="13"/>
      <c r="L121" s="13"/>
    </row>
    <row r="122" spans="1:12" x14ac:dyDescent="0.25">
      <c r="A122" s="13"/>
      <c r="B122" s="13"/>
      <c r="C122" s="14"/>
      <c r="D122" s="13"/>
      <c r="E122" s="13"/>
      <c r="F122" s="13"/>
      <c r="G122" s="13"/>
      <c r="H122" s="13"/>
      <c r="I122" s="13"/>
      <c r="J122" s="13"/>
      <c r="K122" s="13"/>
      <c r="L122" s="13"/>
    </row>
    <row r="123" spans="1:12" x14ac:dyDescent="0.25">
      <c r="A123" s="13"/>
      <c r="B123" s="13"/>
      <c r="C123" s="14"/>
      <c r="D123" s="13"/>
      <c r="E123" s="13"/>
      <c r="F123" s="13"/>
      <c r="G123" s="13"/>
      <c r="H123" s="13"/>
      <c r="I123" s="13"/>
      <c r="J123" s="13"/>
      <c r="K123" s="13"/>
      <c r="L123" s="13"/>
    </row>
    <row r="124" spans="1:12" x14ac:dyDescent="0.25">
      <c r="A124" s="13"/>
      <c r="B124" s="13"/>
      <c r="C124" s="14"/>
      <c r="D124" s="13"/>
      <c r="E124" s="13"/>
      <c r="F124" s="13"/>
      <c r="G124" s="13"/>
      <c r="H124" s="13"/>
      <c r="I124" s="13"/>
      <c r="J124" s="13"/>
      <c r="K124" s="13"/>
      <c r="L124" s="13"/>
    </row>
    <row r="125" spans="1:12" x14ac:dyDescent="0.25">
      <c r="A125" s="13"/>
      <c r="B125" s="13"/>
      <c r="C125" s="14"/>
      <c r="D125" s="13"/>
      <c r="E125" s="13"/>
      <c r="F125" s="13"/>
      <c r="G125" s="13"/>
      <c r="H125" s="13"/>
      <c r="I125" s="13"/>
      <c r="J125" s="13"/>
      <c r="K125" s="13"/>
      <c r="L125" s="13"/>
    </row>
    <row r="126" spans="1:12" x14ac:dyDescent="0.25">
      <c r="A126" s="13"/>
      <c r="B126" s="13"/>
      <c r="C126" s="14"/>
      <c r="D126" s="13"/>
      <c r="E126" s="13"/>
      <c r="F126" s="13"/>
      <c r="G126" s="13"/>
      <c r="H126" s="13"/>
      <c r="I126" s="13"/>
      <c r="J126" s="13"/>
      <c r="K126" s="13"/>
      <c r="L126" s="13"/>
    </row>
    <row r="127" spans="1:12" x14ac:dyDescent="0.25">
      <c r="A127" s="13"/>
      <c r="B127" s="13"/>
      <c r="C127" s="14"/>
      <c r="D127" s="13"/>
      <c r="E127" s="13"/>
      <c r="F127" s="13"/>
      <c r="G127" s="13"/>
      <c r="H127" s="13"/>
      <c r="I127" s="13"/>
      <c r="J127" s="13"/>
      <c r="K127" s="13"/>
      <c r="L127" s="13"/>
    </row>
    <row r="128" spans="1:12" x14ac:dyDescent="0.25">
      <c r="A128" s="13"/>
      <c r="B128" s="13"/>
      <c r="C128" s="14"/>
      <c r="D128" s="13"/>
      <c r="E128" s="13"/>
      <c r="F128" s="13"/>
      <c r="G128" s="13"/>
      <c r="H128" s="13"/>
      <c r="I128" s="13"/>
      <c r="J128" s="13"/>
      <c r="K128" s="13"/>
      <c r="L128" s="13"/>
    </row>
    <row r="129" spans="1:12" x14ac:dyDescent="0.25">
      <c r="A129" s="13"/>
      <c r="B129" s="13"/>
      <c r="C129" s="14"/>
      <c r="D129" s="13"/>
      <c r="E129" s="13"/>
      <c r="F129" s="13"/>
      <c r="G129" s="13"/>
      <c r="H129" s="13"/>
      <c r="I129" s="13"/>
      <c r="J129" s="13"/>
      <c r="K129" s="13"/>
      <c r="L129" s="13"/>
    </row>
    <row r="130" spans="1:12" x14ac:dyDescent="0.25">
      <c r="A130" s="13"/>
      <c r="B130" s="13"/>
      <c r="C130" s="14"/>
      <c r="D130" s="13"/>
      <c r="E130" s="13"/>
      <c r="F130" s="13"/>
      <c r="G130" s="13"/>
      <c r="H130" s="13"/>
      <c r="I130" s="13"/>
      <c r="J130" s="13"/>
      <c r="K130" s="13"/>
      <c r="L130" s="13"/>
    </row>
    <row r="131" spans="1:12" x14ac:dyDescent="0.25">
      <c r="A131" s="13"/>
      <c r="B131" s="13"/>
      <c r="C131" s="14"/>
      <c r="D131" s="13"/>
      <c r="E131" s="13"/>
      <c r="F131" s="13"/>
      <c r="G131" s="13"/>
      <c r="H131" s="13"/>
      <c r="I131" s="13"/>
      <c r="J131" s="13"/>
      <c r="K131" s="13"/>
      <c r="L131" s="13"/>
    </row>
    <row r="132" spans="1:12" x14ac:dyDescent="0.25">
      <c r="A132" s="13"/>
      <c r="B132" s="13"/>
      <c r="C132" s="14"/>
      <c r="D132" s="13"/>
      <c r="E132" s="13"/>
      <c r="F132" s="13"/>
      <c r="G132" s="13"/>
      <c r="H132" s="13"/>
      <c r="I132" s="13"/>
      <c r="J132" s="13"/>
      <c r="K132" s="13"/>
      <c r="L132" s="13"/>
    </row>
    <row r="133" spans="1:12" x14ac:dyDescent="0.25">
      <c r="A133" s="13"/>
      <c r="B133" s="13"/>
      <c r="C133" s="14"/>
      <c r="D133" s="13"/>
      <c r="E133" s="13"/>
      <c r="F133" s="13"/>
      <c r="G133" s="13"/>
      <c r="H133" s="13"/>
      <c r="I133" s="13"/>
      <c r="J133" s="13"/>
      <c r="K133" s="13"/>
      <c r="L133" s="13"/>
    </row>
    <row r="134" spans="1:12" x14ac:dyDescent="0.25">
      <c r="A134" s="13"/>
      <c r="B134" s="13"/>
      <c r="C134" s="14"/>
      <c r="D134" s="13"/>
      <c r="E134" s="13"/>
      <c r="F134" s="13"/>
      <c r="G134" s="13"/>
      <c r="H134" s="13"/>
      <c r="I134" s="13"/>
      <c r="J134" s="13"/>
      <c r="K134" s="13"/>
      <c r="L134" s="13"/>
    </row>
    <row r="135" spans="1:12" x14ac:dyDescent="0.25">
      <c r="A135" s="13"/>
      <c r="B135" s="13"/>
      <c r="C135" s="14"/>
      <c r="D135" s="13"/>
      <c r="E135" s="13"/>
      <c r="F135" s="13"/>
      <c r="G135" s="13"/>
      <c r="H135" s="13"/>
      <c r="I135" s="13"/>
      <c r="J135" s="13"/>
      <c r="K135" s="13"/>
      <c r="L135" s="13"/>
    </row>
    <row r="136" spans="1:12" x14ac:dyDescent="0.25">
      <c r="A136" s="13"/>
      <c r="B136" s="13"/>
      <c r="C136" s="14"/>
      <c r="D136" s="13"/>
      <c r="E136" s="13"/>
      <c r="F136" s="13"/>
      <c r="G136" s="13"/>
      <c r="H136" s="13"/>
      <c r="I136" s="13"/>
      <c r="J136" s="13"/>
      <c r="K136" s="13"/>
      <c r="L136" s="13"/>
    </row>
    <row r="137" spans="1:12" x14ac:dyDescent="0.25">
      <c r="A137" s="13"/>
      <c r="B137" s="13"/>
      <c r="C137" s="14"/>
      <c r="D137" s="13"/>
      <c r="E137" s="13"/>
      <c r="F137" s="13"/>
      <c r="G137" s="13"/>
      <c r="H137" s="13"/>
      <c r="I137" s="13"/>
      <c r="J137" s="13"/>
      <c r="K137" s="13"/>
      <c r="L137" s="13"/>
    </row>
    <row r="138" spans="1:12" x14ac:dyDescent="0.25">
      <c r="A138" s="13"/>
      <c r="B138" s="13"/>
      <c r="C138" s="14"/>
      <c r="D138" s="13"/>
      <c r="E138" s="13"/>
      <c r="F138" s="13"/>
      <c r="G138" s="13"/>
      <c r="H138" s="13"/>
      <c r="I138" s="13"/>
      <c r="J138" s="13"/>
      <c r="K138" s="13"/>
      <c r="L138" s="13"/>
    </row>
    <row r="139" spans="1:12" x14ac:dyDescent="0.25">
      <c r="A139" s="13"/>
      <c r="B139" s="13"/>
      <c r="C139" s="14"/>
      <c r="D139" s="13"/>
      <c r="E139" s="13"/>
      <c r="F139" s="13"/>
      <c r="G139" s="13"/>
      <c r="H139" s="13"/>
      <c r="I139" s="13"/>
      <c r="J139" s="13"/>
      <c r="K139" s="13"/>
      <c r="L139" s="13"/>
    </row>
    <row r="140" spans="1:12" x14ac:dyDescent="0.25">
      <c r="A140" s="13"/>
      <c r="B140" s="13"/>
      <c r="C140" s="14"/>
      <c r="D140" s="13"/>
      <c r="E140" s="13"/>
      <c r="F140" s="13"/>
      <c r="G140" s="13"/>
      <c r="H140" s="13"/>
      <c r="I140" s="13"/>
      <c r="J140" s="13"/>
      <c r="K140" s="13"/>
      <c r="L140" s="13"/>
    </row>
    <row r="141" spans="1:12" x14ac:dyDescent="0.25">
      <c r="A141" s="13"/>
      <c r="B141" s="13"/>
      <c r="C141" s="14"/>
      <c r="D141" s="13"/>
      <c r="E141" s="13"/>
      <c r="F141" s="13"/>
      <c r="G141" s="13"/>
      <c r="H141" s="13"/>
      <c r="I141" s="13"/>
      <c r="J141" s="13"/>
      <c r="K141" s="13"/>
      <c r="L141" s="13"/>
    </row>
    <row r="142" spans="1:12" x14ac:dyDescent="0.25">
      <c r="A142" s="13"/>
      <c r="B142" s="13"/>
      <c r="C142" s="14"/>
      <c r="D142" s="13"/>
      <c r="E142" s="13"/>
      <c r="F142" s="13"/>
      <c r="G142" s="13"/>
      <c r="H142" s="13"/>
      <c r="I142" s="13"/>
      <c r="J142" s="13"/>
      <c r="K142" s="13"/>
      <c r="L142" s="13"/>
    </row>
    <row r="143" spans="1:12" x14ac:dyDescent="0.25">
      <c r="A143" s="13"/>
      <c r="B143" s="13"/>
      <c r="C143" s="14"/>
      <c r="D143" s="13"/>
      <c r="E143" s="13"/>
      <c r="F143" s="13"/>
      <c r="G143" s="13"/>
      <c r="H143" s="13"/>
      <c r="I143" s="13"/>
      <c r="J143" s="13"/>
      <c r="K143" s="13"/>
      <c r="L143" s="13"/>
    </row>
    <row r="144" spans="1:12" x14ac:dyDescent="0.25">
      <c r="A144" s="13"/>
      <c r="B144" s="13"/>
      <c r="C144" s="14"/>
      <c r="D144" s="13"/>
      <c r="E144" s="13"/>
      <c r="F144" s="13"/>
      <c r="G144" s="13"/>
      <c r="H144" s="13"/>
      <c r="I144" s="13"/>
      <c r="J144" s="13"/>
      <c r="K144" s="13"/>
      <c r="L144" s="13"/>
    </row>
    <row r="145" spans="1:12" x14ac:dyDescent="0.25">
      <c r="A145" s="13"/>
      <c r="B145" s="13"/>
      <c r="C145" s="14"/>
      <c r="D145" s="13"/>
      <c r="E145" s="13"/>
      <c r="F145" s="13"/>
      <c r="G145" s="13"/>
      <c r="H145" s="13"/>
      <c r="I145" s="13"/>
      <c r="J145" s="13"/>
      <c r="K145" s="13"/>
      <c r="L145" s="13"/>
    </row>
    <row r="146" spans="1:12" x14ac:dyDescent="0.25">
      <c r="A146" s="13"/>
      <c r="B146" s="13"/>
      <c r="C146" s="14"/>
      <c r="D146" s="13"/>
      <c r="E146" s="13"/>
      <c r="F146" s="13"/>
      <c r="G146" s="13"/>
      <c r="H146" s="13"/>
      <c r="I146" s="13"/>
      <c r="J146" s="13"/>
      <c r="K146" s="13"/>
      <c r="L146" s="13"/>
    </row>
    <row r="147" spans="1:12" x14ac:dyDescent="0.25">
      <c r="A147" s="13"/>
      <c r="B147" s="13"/>
      <c r="C147" s="14"/>
      <c r="D147" s="13"/>
      <c r="E147" s="13"/>
      <c r="F147" s="13"/>
      <c r="G147" s="13"/>
      <c r="H147" s="13"/>
      <c r="I147" s="13"/>
      <c r="J147" s="13"/>
      <c r="K147" s="13"/>
      <c r="L147" s="13"/>
    </row>
    <row r="148" spans="1:12" x14ac:dyDescent="0.25">
      <c r="A148" s="13"/>
      <c r="B148" s="13"/>
      <c r="C148" s="14"/>
      <c r="D148" s="13"/>
      <c r="E148" s="13"/>
      <c r="F148" s="13"/>
      <c r="G148" s="13"/>
      <c r="H148" s="13"/>
      <c r="I148" s="13"/>
      <c r="J148" s="13"/>
      <c r="K148" s="13"/>
      <c r="L148" s="13"/>
    </row>
    <row r="149" spans="1:12" x14ac:dyDescent="0.25">
      <c r="A149" s="13"/>
      <c r="B149" s="13"/>
      <c r="C149" s="14"/>
      <c r="D149" s="13"/>
      <c r="E149" s="13"/>
      <c r="F149" s="13"/>
      <c r="G149" s="13"/>
      <c r="H149" s="13"/>
      <c r="I149" s="13"/>
      <c r="J149" s="13"/>
      <c r="K149" s="13"/>
      <c r="L149" s="13"/>
    </row>
    <row r="150" spans="1:12" x14ac:dyDescent="0.25">
      <c r="A150" s="13"/>
      <c r="B150" s="13"/>
      <c r="C150" s="14"/>
      <c r="D150" s="13"/>
      <c r="E150" s="13"/>
      <c r="F150" s="13"/>
      <c r="G150" s="13"/>
      <c r="H150" s="13"/>
      <c r="I150" s="13"/>
      <c r="J150" s="13"/>
      <c r="K150" s="13"/>
      <c r="L150" s="13"/>
    </row>
    <row r="151" spans="1:12" x14ac:dyDescent="0.25">
      <c r="A151" s="13"/>
      <c r="B151" s="13"/>
      <c r="C151" s="14"/>
      <c r="D151" s="13"/>
      <c r="E151" s="13"/>
      <c r="F151" s="13"/>
      <c r="G151" s="13"/>
      <c r="H151" s="13"/>
      <c r="I151" s="13"/>
      <c r="J151" s="13"/>
      <c r="K151" s="13"/>
      <c r="L151" s="13"/>
    </row>
    <row r="152" spans="1:12" x14ac:dyDescent="0.25">
      <c r="A152" s="13"/>
      <c r="B152" s="13"/>
      <c r="C152" s="14"/>
      <c r="D152" s="13"/>
      <c r="E152" s="13"/>
      <c r="F152" s="13"/>
      <c r="G152" s="13"/>
      <c r="H152" s="13"/>
      <c r="I152" s="13"/>
      <c r="J152" s="13"/>
      <c r="K152" s="13"/>
      <c r="L152" s="13"/>
    </row>
    <row r="153" spans="1:12" x14ac:dyDescent="0.25">
      <c r="A153" s="13"/>
      <c r="B153" s="13"/>
      <c r="C153" s="14"/>
      <c r="D153" s="13"/>
      <c r="E153" s="13"/>
      <c r="F153" s="13"/>
      <c r="G153" s="13"/>
      <c r="H153" s="13"/>
      <c r="I153" s="13"/>
      <c r="J153" s="13"/>
      <c r="K153" s="13"/>
      <c r="L153" s="13"/>
    </row>
    <row r="154" spans="1:12" x14ac:dyDescent="0.25">
      <c r="A154" s="13"/>
      <c r="B154" s="13"/>
      <c r="C154" s="14"/>
      <c r="D154" s="13"/>
      <c r="E154" s="13"/>
      <c r="F154" s="13"/>
      <c r="G154" s="13"/>
      <c r="H154" s="13"/>
      <c r="I154" s="13"/>
      <c r="J154" s="13"/>
      <c r="K154" s="13"/>
      <c r="L154" s="13"/>
    </row>
    <row r="155" spans="1:12" x14ac:dyDescent="0.25">
      <c r="A155" s="13"/>
      <c r="B155" s="13"/>
      <c r="C155" s="14"/>
      <c r="D155" s="13"/>
      <c r="E155" s="13"/>
      <c r="F155" s="13"/>
      <c r="G155" s="13"/>
      <c r="H155" s="13"/>
      <c r="I155" s="13"/>
      <c r="J155" s="13"/>
      <c r="K155" s="13"/>
      <c r="L155" s="13"/>
    </row>
    <row r="156" spans="1:12" x14ac:dyDescent="0.25">
      <c r="A156" s="13"/>
      <c r="B156" s="13"/>
      <c r="C156" s="14"/>
      <c r="D156" s="13"/>
      <c r="E156" s="13"/>
      <c r="F156" s="13"/>
      <c r="G156" s="13"/>
      <c r="H156" s="13"/>
      <c r="I156" s="13"/>
      <c r="J156" s="13"/>
      <c r="K156" s="13"/>
      <c r="L156" s="13"/>
    </row>
    <row r="157" spans="1:12" x14ac:dyDescent="0.25">
      <c r="A157" s="13"/>
      <c r="B157" s="13"/>
      <c r="C157" s="14"/>
      <c r="D157" s="13"/>
      <c r="E157" s="13"/>
      <c r="F157" s="13"/>
      <c r="G157" s="13"/>
      <c r="H157" s="13"/>
      <c r="I157" s="13"/>
      <c r="J157" s="13"/>
      <c r="K157" s="13"/>
      <c r="L157" s="13"/>
    </row>
    <row r="158" spans="1:12" x14ac:dyDescent="0.25">
      <c r="A158" s="13"/>
      <c r="B158" s="13"/>
      <c r="C158" s="14"/>
      <c r="D158" s="13"/>
      <c r="E158" s="13"/>
      <c r="F158" s="13"/>
      <c r="G158" s="13"/>
      <c r="H158" s="13"/>
      <c r="I158" s="13"/>
      <c r="J158" s="13"/>
      <c r="K158" s="13"/>
      <c r="L158" s="13"/>
    </row>
    <row r="159" spans="1:12" x14ac:dyDescent="0.25">
      <c r="A159" s="13"/>
      <c r="B159" s="13"/>
      <c r="C159" s="14"/>
      <c r="D159" s="13"/>
      <c r="E159" s="13"/>
      <c r="F159" s="13"/>
      <c r="G159" s="13"/>
      <c r="H159" s="13"/>
      <c r="I159" s="13"/>
      <c r="J159" s="13"/>
      <c r="K159" s="13"/>
      <c r="L159" s="13"/>
    </row>
    <row r="160" spans="1:12" x14ac:dyDescent="0.25">
      <c r="A160" s="13"/>
      <c r="B160" s="13"/>
      <c r="C160" s="14"/>
      <c r="D160" s="13"/>
      <c r="E160" s="13"/>
      <c r="F160" s="13"/>
      <c r="G160" s="13"/>
      <c r="H160" s="13"/>
      <c r="I160" s="13"/>
      <c r="J160" s="13"/>
      <c r="K160" s="13"/>
      <c r="L160" s="13"/>
    </row>
    <row r="161" spans="1:12" x14ac:dyDescent="0.25">
      <c r="A161" s="13"/>
      <c r="B161" s="13"/>
      <c r="C161" s="14"/>
      <c r="D161" s="13"/>
      <c r="E161" s="13"/>
      <c r="F161" s="13"/>
      <c r="G161" s="13"/>
      <c r="H161" s="13"/>
      <c r="I161" s="13"/>
      <c r="J161" s="13"/>
      <c r="K161" s="13"/>
      <c r="L161" s="13"/>
    </row>
    <row r="162" spans="1:12" x14ac:dyDescent="0.25">
      <c r="A162" s="13"/>
      <c r="B162" s="13"/>
      <c r="C162" s="14"/>
      <c r="D162" s="13"/>
      <c r="E162" s="13"/>
      <c r="F162" s="13"/>
      <c r="G162" s="13"/>
      <c r="H162" s="13"/>
      <c r="I162" s="13"/>
      <c r="J162" s="13"/>
      <c r="K162" s="13"/>
      <c r="L162" s="13"/>
    </row>
    <row r="163" spans="1:12" x14ac:dyDescent="0.25">
      <c r="A163" s="13"/>
      <c r="B163" s="13"/>
      <c r="C163" s="14"/>
      <c r="D163" s="13"/>
      <c r="E163" s="13"/>
      <c r="F163" s="13"/>
      <c r="G163" s="13"/>
      <c r="H163" s="13"/>
      <c r="I163" s="13"/>
      <c r="J163" s="13"/>
      <c r="K163" s="13"/>
      <c r="L163" s="13"/>
    </row>
    <row r="164" spans="1:12" x14ac:dyDescent="0.25">
      <c r="A164" s="13"/>
      <c r="B164" s="13"/>
      <c r="C164" s="14"/>
      <c r="D164" s="13"/>
      <c r="E164" s="13"/>
      <c r="F164" s="13"/>
      <c r="G164" s="13"/>
      <c r="H164" s="13"/>
      <c r="I164" s="13"/>
      <c r="J164" s="13"/>
      <c r="K164" s="13"/>
      <c r="L164" s="13"/>
    </row>
    <row r="165" spans="1:12" x14ac:dyDescent="0.25">
      <c r="A165" s="13"/>
      <c r="B165" s="13"/>
      <c r="C165" s="14"/>
      <c r="D165" s="13"/>
      <c r="E165" s="13"/>
      <c r="F165" s="13"/>
      <c r="G165" s="13"/>
      <c r="H165" s="13"/>
      <c r="I165" s="13"/>
      <c r="J165" s="13"/>
      <c r="K165" s="13"/>
      <c r="L165" s="13"/>
    </row>
    <row r="166" spans="1:12" x14ac:dyDescent="0.25">
      <c r="A166" s="13"/>
      <c r="B166" s="13"/>
      <c r="C166" s="14"/>
      <c r="D166" s="13"/>
      <c r="E166" s="13"/>
      <c r="F166" s="13"/>
      <c r="G166" s="13"/>
      <c r="H166" s="13"/>
      <c r="I166" s="13"/>
      <c r="J166" s="13"/>
      <c r="K166" s="13"/>
      <c r="L166" s="13"/>
    </row>
    <row r="167" spans="1:12" x14ac:dyDescent="0.25">
      <c r="A167" s="13"/>
      <c r="B167" s="13"/>
      <c r="C167" s="14"/>
      <c r="D167" s="13"/>
      <c r="E167" s="13"/>
      <c r="F167" s="13"/>
      <c r="G167" s="13"/>
      <c r="H167" s="13"/>
      <c r="I167" s="13"/>
      <c r="J167" s="13"/>
      <c r="K167" s="13"/>
      <c r="L167" s="13"/>
    </row>
    <row r="168" spans="1:12" x14ac:dyDescent="0.25">
      <c r="A168" s="13"/>
      <c r="B168" s="13"/>
      <c r="C168" s="14"/>
      <c r="D168" s="13"/>
      <c r="E168" s="13"/>
      <c r="F168" s="13"/>
      <c r="G168" s="13"/>
      <c r="H168" s="13"/>
      <c r="I168" s="13"/>
      <c r="J168" s="13"/>
      <c r="K168" s="13"/>
      <c r="L168" s="13"/>
    </row>
    <row r="169" spans="1:12" x14ac:dyDescent="0.25">
      <c r="A169" s="13"/>
      <c r="B169" s="13"/>
      <c r="C169" s="14"/>
      <c r="D169" s="13"/>
      <c r="E169" s="13"/>
      <c r="F169" s="13"/>
      <c r="G169" s="13"/>
      <c r="H169" s="13"/>
      <c r="I169" s="13"/>
      <c r="J169" s="13"/>
      <c r="K169" s="13"/>
      <c r="L169" s="13"/>
    </row>
    <row r="170" spans="1:12" x14ac:dyDescent="0.25">
      <c r="A170" s="13"/>
      <c r="B170" s="13"/>
      <c r="C170" s="14"/>
      <c r="D170" s="13"/>
      <c r="E170" s="13"/>
      <c r="F170" s="13"/>
      <c r="G170" s="13"/>
      <c r="H170" s="13"/>
      <c r="I170" s="13"/>
      <c r="J170" s="13"/>
      <c r="K170" s="13"/>
      <c r="L170" s="13"/>
    </row>
    <row r="171" spans="1:12" x14ac:dyDescent="0.25">
      <c r="A171" s="13"/>
      <c r="B171" s="13"/>
      <c r="C171" s="14"/>
      <c r="D171" s="13"/>
      <c r="E171" s="13"/>
      <c r="F171" s="13"/>
      <c r="G171" s="13"/>
      <c r="H171" s="13"/>
      <c r="I171" s="13"/>
      <c r="J171" s="13"/>
      <c r="K171" s="13"/>
      <c r="L171" s="13"/>
    </row>
    <row r="172" spans="1:12" x14ac:dyDescent="0.25">
      <c r="A172" s="13"/>
      <c r="B172" s="13"/>
      <c r="C172" s="14"/>
      <c r="D172" s="13"/>
      <c r="E172" s="13"/>
      <c r="F172" s="13"/>
      <c r="G172" s="13"/>
      <c r="H172" s="13"/>
      <c r="I172" s="13"/>
      <c r="J172" s="13"/>
      <c r="K172" s="13"/>
      <c r="L172" s="13"/>
    </row>
    <row r="173" spans="1:12" x14ac:dyDescent="0.25">
      <c r="A173" s="13"/>
      <c r="B173" s="13"/>
      <c r="C173" s="14"/>
      <c r="D173" s="13"/>
      <c r="E173" s="13"/>
      <c r="F173" s="13"/>
      <c r="G173" s="13"/>
      <c r="H173" s="13"/>
      <c r="I173" s="13"/>
      <c r="J173" s="13"/>
      <c r="K173" s="13"/>
      <c r="L173" s="13"/>
    </row>
    <row r="174" spans="1:12" x14ac:dyDescent="0.25">
      <c r="A174" s="13"/>
      <c r="B174" s="13"/>
      <c r="C174" s="14"/>
      <c r="D174" s="13"/>
      <c r="E174" s="13"/>
      <c r="F174" s="13"/>
      <c r="G174" s="13"/>
      <c r="H174" s="13"/>
      <c r="I174" s="13"/>
      <c r="J174" s="13"/>
      <c r="K174" s="13"/>
      <c r="L174" s="13"/>
    </row>
    <row r="175" spans="1:12" x14ac:dyDescent="0.25">
      <c r="A175" s="13"/>
      <c r="B175" s="13"/>
      <c r="C175" s="14"/>
      <c r="D175" s="13"/>
      <c r="E175" s="13"/>
      <c r="F175" s="13"/>
      <c r="G175" s="13"/>
      <c r="H175" s="13"/>
      <c r="I175" s="13"/>
      <c r="J175" s="13"/>
      <c r="K175" s="13"/>
      <c r="L175" s="13"/>
    </row>
    <row r="176" spans="1:12" x14ac:dyDescent="0.25">
      <c r="A176" s="13"/>
      <c r="B176" s="13"/>
      <c r="C176" s="14"/>
      <c r="D176" s="13"/>
      <c r="E176" s="13"/>
      <c r="F176" s="13"/>
      <c r="G176" s="13"/>
      <c r="H176" s="13"/>
      <c r="I176" s="13"/>
      <c r="J176" s="13"/>
      <c r="K176" s="13"/>
      <c r="L176" s="13"/>
    </row>
    <row r="177" spans="1:12" x14ac:dyDescent="0.25">
      <c r="A177" s="13"/>
      <c r="B177" s="13"/>
      <c r="C177" s="14"/>
      <c r="D177" s="13"/>
      <c r="E177" s="13"/>
      <c r="F177" s="13"/>
      <c r="G177" s="13"/>
      <c r="H177" s="13"/>
      <c r="I177" s="13"/>
      <c r="J177" s="13"/>
      <c r="K177" s="13"/>
      <c r="L177" s="13"/>
    </row>
    <row r="178" spans="1:12" x14ac:dyDescent="0.25">
      <c r="A178" s="13"/>
      <c r="B178" s="13"/>
      <c r="C178" s="14"/>
      <c r="D178" s="13"/>
      <c r="E178" s="13"/>
      <c r="F178" s="13"/>
      <c r="G178" s="13"/>
      <c r="H178" s="13"/>
      <c r="I178" s="13"/>
      <c r="J178" s="13"/>
      <c r="K178" s="13"/>
      <c r="L178" s="13"/>
    </row>
    <row r="179" spans="1:12" x14ac:dyDescent="0.25">
      <c r="A179" s="13"/>
      <c r="B179" s="13"/>
      <c r="C179" s="14"/>
      <c r="D179" s="13"/>
      <c r="E179" s="13"/>
      <c r="F179" s="13"/>
      <c r="G179" s="13"/>
      <c r="H179" s="13"/>
      <c r="I179" s="13"/>
      <c r="J179" s="13"/>
      <c r="K179" s="13"/>
      <c r="L179" s="13"/>
    </row>
    <row r="180" spans="1:12" x14ac:dyDescent="0.25">
      <c r="A180" s="13"/>
      <c r="B180" s="13"/>
      <c r="C180" s="14"/>
      <c r="D180" s="13"/>
      <c r="E180" s="13"/>
      <c r="F180" s="13"/>
      <c r="G180" s="13"/>
      <c r="H180" s="13"/>
      <c r="I180" s="13"/>
      <c r="J180" s="13"/>
      <c r="K180" s="13"/>
      <c r="L180" s="13"/>
    </row>
    <row r="181" spans="1:12" x14ac:dyDescent="0.25">
      <c r="A181" s="13"/>
      <c r="B181" s="13"/>
      <c r="C181" s="14"/>
      <c r="D181" s="13"/>
      <c r="E181" s="13"/>
      <c r="F181" s="13"/>
      <c r="G181" s="13"/>
      <c r="H181" s="13"/>
      <c r="I181" s="13"/>
      <c r="J181" s="13"/>
      <c r="K181" s="13"/>
      <c r="L181" s="13"/>
    </row>
    <row r="182" spans="1:12" x14ac:dyDescent="0.25">
      <c r="A182" s="13"/>
      <c r="B182" s="13"/>
      <c r="C182" s="14"/>
      <c r="D182" s="13"/>
      <c r="E182" s="13"/>
      <c r="F182" s="13"/>
      <c r="G182" s="13"/>
      <c r="H182" s="13"/>
      <c r="I182" s="13"/>
      <c r="J182" s="13"/>
      <c r="K182" s="13"/>
      <c r="L182" s="13"/>
    </row>
    <row r="183" spans="1:12" x14ac:dyDescent="0.25">
      <c r="A183" s="13"/>
      <c r="B183" s="13"/>
      <c r="C183" s="14"/>
      <c r="D183" s="13"/>
      <c r="E183" s="13"/>
      <c r="F183" s="13"/>
      <c r="G183" s="13"/>
      <c r="H183" s="13"/>
      <c r="I183" s="13"/>
      <c r="J183" s="13"/>
      <c r="K183" s="13"/>
      <c r="L183" s="13"/>
    </row>
    <row r="184" spans="1:12" x14ac:dyDescent="0.25">
      <c r="A184" s="13"/>
      <c r="B184" s="13"/>
      <c r="C184" s="14"/>
      <c r="D184" s="13"/>
      <c r="E184" s="13"/>
      <c r="F184" s="13"/>
      <c r="G184" s="13"/>
      <c r="H184" s="13"/>
      <c r="I184" s="13"/>
      <c r="J184" s="13"/>
      <c r="K184" s="13"/>
      <c r="L184" s="13"/>
    </row>
    <row r="185" spans="1:12" x14ac:dyDescent="0.25">
      <c r="A185" s="13"/>
      <c r="B185" s="13"/>
      <c r="C185" s="14"/>
      <c r="D185" s="13"/>
      <c r="E185" s="13"/>
      <c r="F185" s="13"/>
      <c r="G185" s="13"/>
      <c r="H185" s="13"/>
      <c r="I185" s="13"/>
      <c r="J185" s="13"/>
      <c r="K185" s="13"/>
      <c r="L185" s="13"/>
    </row>
    <row r="186" spans="1:12" x14ac:dyDescent="0.25">
      <c r="A186" s="13"/>
      <c r="B186" s="13"/>
      <c r="C186" s="14"/>
      <c r="D186" s="13"/>
      <c r="E186" s="13"/>
      <c r="F186" s="13"/>
      <c r="G186" s="13"/>
      <c r="H186" s="13"/>
      <c r="I186" s="13"/>
      <c r="J186" s="13"/>
      <c r="K186" s="13"/>
      <c r="L186" s="13"/>
    </row>
    <row r="187" spans="1:12" x14ac:dyDescent="0.25">
      <c r="A187" s="13"/>
      <c r="B187" s="13"/>
      <c r="C187" s="14"/>
      <c r="D187" s="13"/>
      <c r="E187" s="13"/>
      <c r="F187" s="13"/>
      <c r="G187" s="13"/>
      <c r="H187" s="13"/>
      <c r="I187" s="13"/>
      <c r="J187" s="13"/>
      <c r="K187" s="13"/>
      <c r="L187" s="13"/>
    </row>
    <row r="188" spans="1:12" x14ac:dyDescent="0.25">
      <c r="A188" s="13"/>
      <c r="B188" s="13"/>
      <c r="C188" s="14"/>
      <c r="D188" s="13"/>
      <c r="E188" s="13"/>
      <c r="F188" s="13"/>
      <c r="G188" s="13"/>
      <c r="H188" s="13"/>
      <c r="I188" s="13"/>
      <c r="J188" s="13"/>
      <c r="K188" s="13"/>
      <c r="L188" s="13"/>
    </row>
    <row r="189" spans="1:12" x14ac:dyDescent="0.25">
      <c r="A189" s="13"/>
      <c r="B189" s="13"/>
      <c r="C189" s="14"/>
      <c r="D189" s="13"/>
      <c r="E189" s="13"/>
      <c r="F189" s="13"/>
      <c r="G189" s="13"/>
      <c r="H189" s="13"/>
      <c r="I189" s="13"/>
      <c r="J189" s="13"/>
      <c r="K189" s="13"/>
      <c r="L189" s="13"/>
    </row>
    <row r="190" spans="1:12" x14ac:dyDescent="0.25">
      <c r="A190" s="13"/>
      <c r="B190" s="13"/>
      <c r="C190" s="14"/>
      <c r="D190" s="13"/>
      <c r="E190" s="13"/>
      <c r="F190" s="13"/>
      <c r="G190" s="13"/>
      <c r="H190" s="13"/>
      <c r="I190" s="13"/>
      <c r="J190" s="13"/>
      <c r="K190" s="13"/>
      <c r="L190" s="13"/>
    </row>
    <row r="191" spans="1:12" x14ac:dyDescent="0.25">
      <c r="A191" s="13"/>
      <c r="B191" s="13"/>
      <c r="C191" s="14"/>
      <c r="D191" s="13"/>
      <c r="E191" s="13"/>
      <c r="F191" s="13"/>
      <c r="G191" s="13"/>
      <c r="H191" s="13"/>
      <c r="I191" s="13"/>
      <c r="J191" s="13"/>
      <c r="K191" s="13"/>
      <c r="L191" s="13"/>
    </row>
    <row r="192" spans="1:12" x14ac:dyDescent="0.25">
      <c r="A192" s="13"/>
      <c r="B192" s="13"/>
      <c r="C192" s="14"/>
      <c r="D192" s="13"/>
      <c r="E192" s="13"/>
      <c r="F192" s="13"/>
      <c r="G192" s="13"/>
      <c r="H192" s="13"/>
      <c r="I192" s="13"/>
      <c r="J192" s="13"/>
      <c r="K192" s="13"/>
      <c r="L192" s="13"/>
    </row>
    <row r="193" spans="1:12" x14ac:dyDescent="0.25">
      <c r="A193" s="13"/>
      <c r="B193" s="13"/>
      <c r="C193" s="14"/>
      <c r="D193" s="13"/>
      <c r="E193" s="13"/>
      <c r="F193" s="13"/>
      <c r="G193" s="13"/>
      <c r="H193" s="13"/>
      <c r="I193" s="13"/>
      <c r="J193" s="13"/>
      <c r="K193" s="13"/>
      <c r="L193" s="13"/>
    </row>
    <row r="194" spans="1:12" x14ac:dyDescent="0.25">
      <c r="A194" s="13"/>
      <c r="B194" s="13"/>
      <c r="C194" s="14"/>
      <c r="D194" s="13"/>
      <c r="E194" s="13"/>
      <c r="F194" s="13"/>
      <c r="G194" s="13"/>
      <c r="H194" s="13"/>
      <c r="I194" s="13"/>
      <c r="J194" s="13"/>
      <c r="K194" s="13"/>
      <c r="L194" s="13"/>
    </row>
    <row r="195" spans="1:12" x14ac:dyDescent="0.25">
      <c r="A195" s="13"/>
      <c r="B195" s="13"/>
      <c r="C195" s="14"/>
      <c r="D195" s="13"/>
      <c r="E195" s="13"/>
      <c r="F195" s="13"/>
      <c r="G195" s="13"/>
      <c r="H195" s="13"/>
      <c r="I195" s="13"/>
      <c r="J195" s="13"/>
      <c r="K195" s="13"/>
      <c r="L195" s="13"/>
    </row>
    <row r="196" spans="1:12" x14ac:dyDescent="0.25">
      <c r="A196" s="13"/>
      <c r="B196" s="13"/>
      <c r="C196" s="14"/>
      <c r="D196" s="13"/>
      <c r="E196" s="13"/>
      <c r="F196" s="13"/>
      <c r="G196" s="13"/>
      <c r="H196" s="13"/>
      <c r="I196" s="13"/>
      <c r="J196" s="13"/>
      <c r="K196" s="13"/>
      <c r="L196" s="13"/>
    </row>
    <row r="197" spans="1:12" x14ac:dyDescent="0.25">
      <c r="A197" s="13"/>
      <c r="B197" s="13"/>
      <c r="C197" s="14"/>
      <c r="D197" s="13"/>
      <c r="E197" s="13"/>
      <c r="F197" s="13"/>
      <c r="G197" s="13"/>
      <c r="H197" s="13"/>
      <c r="I197" s="13"/>
      <c r="J197" s="13"/>
      <c r="K197" s="13"/>
      <c r="L197" s="13"/>
    </row>
    <row r="198" spans="1:12" x14ac:dyDescent="0.25">
      <c r="A198" s="13"/>
      <c r="B198" s="13"/>
      <c r="C198" s="14"/>
      <c r="D198" s="13"/>
      <c r="E198" s="13"/>
      <c r="F198" s="13"/>
      <c r="G198" s="13"/>
      <c r="H198" s="13"/>
      <c r="I198" s="13"/>
      <c r="J198" s="13"/>
      <c r="K198" s="13"/>
      <c r="L198" s="13"/>
    </row>
    <row r="199" spans="1:12" x14ac:dyDescent="0.25">
      <c r="A199" s="13"/>
      <c r="B199" s="13"/>
      <c r="C199" s="14"/>
      <c r="D199" s="13"/>
      <c r="E199" s="13"/>
      <c r="F199" s="13"/>
      <c r="G199" s="13"/>
      <c r="H199" s="13"/>
      <c r="I199" s="13"/>
      <c r="J199" s="13"/>
      <c r="K199" s="13"/>
      <c r="L199" s="13"/>
    </row>
    <row r="200" spans="1:12" x14ac:dyDescent="0.25">
      <c r="A200" s="13"/>
      <c r="B200" s="13"/>
      <c r="C200" s="14"/>
      <c r="D200" s="13"/>
      <c r="E200" s="13"/>
      <c r="F200" s="13"/>
      <c r="G200" s="13"/>
      <c r="H200" s="13"/>
      <c r="I200" s="13"/>
      <c r="J200" s="13"/>
      <c r="K200" s="13"/>
      <c r="L200" s="13"/>
    </row>
    <row r="201" spans="1:12" x14ac:dyDescent="0.25">
      <c r="A201" s="17"/>
      <c r="B201" s="17"/>
      <c r="C201" s="13"/>
      <c r="D201" s="13"/>
      <c r="E201" s="13"/>
      <c r="F201" s="13"/>
      <c r="G201" s="13"/>
      <c r="H201" s="13"/>
      <c r="I201" s="13"/>
      <c r="J201" s="13"/>
      <c r="K201" s="13"/>
      <c r="L201" s="13"/>
    </row>
  </sheetData>
  <sheetProtection password="FC50" sheet="1" objects="1" scenarios="1" formatCells="0" formatColumns="0" formatRows="0" insertColumns="0" insertRows="0" deleteColumns="0" deleteRows="0"/>
  <mergeCells count="152">
    <mergeCell ref="G94:I94"/>
    <mergeCell ref="J94:L94"/>
    <mergeCell ref="G95:I95"/>
    <mergeCell ref="J95:L95"/>
    <mergeCell ref="G96:I96"/>
    <mergeCell ref="J96:L96"/>
    <mergeCell ref="G91:I91"/>
    <mergeCell ref="J91:L91"/>
    <mergeCell ref="G92:I92"/>
    <mergeCell ref="J92:L92"/>
    <mergeCell ref="G93:I93"/>
    <mergeCell ref="J93:L93"/>
    <mergeCell ref="G88:I88"/>
    <mergeCell ref="J88:L88"/>
    <mergeCell ref="G89:I89"/>
    <mergeCell ref="J89:L89"/>
    <mergeCell ref="G90:I90"/>
    <mergeCell ref="J90:L90"/>
    <mergeCell ref="G78:I78"/>
    <mergeCell ref="J78:L78"/>
    <mergeCell ref="G79:I79"/>
    <mergeCell ref="J79:L79"/>
    <mergeCell ref="G87:L87"/>
    <mergeCell ref="G75:I75"/>
    <mergeCell ref="J75:L75"/>
    <mergeCell ref="G76:I76"/>
    <mergeCell ref="J76:L76"/>
    <mergeCell ref="G77:I77"/>
    <mergeCell ref="J77:L77"/>
    <mergeCell ref="J72:L72"/>
    <mergeCell ref="G73:I73"/>
    <mergeCell ref="J73:L73"/>
    <mergeCell ref="G74:I74"/>
    <mergeCell ref="J74:L74"/>
    <mergeCell ref="G61:I61"/>
    <mergeCell ref="J61:L61"/>
    <mergeCell ref="G62:I62"/>
    <mergeCell ref="J62:L62"/>
    <mergeCell ref="G70:L70"/>
    <mergeCell ref="G58:I58"/>
    <mergeCell ref="J58:L58"/>
    <mergeCell ref="G59:I59"/>
    <mergeCell ref="J59:L59"/>
    <mergeCell ref="G60:I60"/>
    <mergeCell ref="J60:L60"/>
    <mergeCell ref="G56:I56"/>
    <mergeCell ref="J56:L56"/>
    <mergeCell ref="G57:I57"/>
    <mergeCell ref="J57:L57"/>
    <mergeCell ref="G44:I44"/>
    <mergeCell ref="J44:L44"/>
    <mergeCell ref="G45:I45"/>
    <mergeCell ref="J45:L45"/>
    <mergeCell ref="G53:L53"/>
    <mergeCell ref="G43:I43"/>
    <mergeCell ref="J43:L43"/>
    <mergeCell ref="G38:I38"/>
    <mergeCell ref="J38:L38"/>
    <mergeCell ref="G39:I39"/>
    <mergeCell ref="J39:L39"/>
    <mergeCell ref="G40:I40"/>
    <mergeCell ref="J40:L40"/>
    <mergeCell ref="G55:I55"/>
    <mergeCell ref="J55:L55"/>
    <mergeCell ref="G25:I25"/>
    <mergeCell ref="J25:L25"/>
    <mergeCell ref="G26:I26"/>
    <mergeCell ref="J26:L26"/>
    <mergeCell ref="G27:I27"/>
    <mergeCell ref="J27:L27"/>
    <mergeCell ref="G41:I41"/>
    <mergeCell ref="J41:L41"/>
    <mergeCell ref="G42:I42"/>
    <mergeCell ref="J42:L42"/>
    <mergeCell ref="G14:I14"/>
    <mergeCell ref="J14:L14"/>
    <mergeCell ref="G19:L19"/>
    <mergeCell ref="G20:I20"/>
    <mergeCell ref="J20:L20"/>
    <mergeCell ref="G11:I11"/>
    <mergeCell ref="J11:L11"/>
    <mergeCell ref="G12:I12"/>
    <mergeCell ref="J12:L12"/>
    <mergeCell ref="G13:I13"/>
    <mergeCell ref="J13:L13"/>
    <mergeCell ref="J8:L8"/>
    <mergeCell ref="G9:I9"/>
    <mergeCell ref="J9:L9"/>
    <mergeCell ref="G10:I10"/>
    <mergeCell ref="J10:L10"/>
    <mergeCell ref="A7:A13"/>
    <mergeCell ref="B7:B13"/>
    <mergeCell ref="C7:C13"/>
    <mergeCell ref="A2:M2"/>
    <mergeCell ref="A3:M3"/>
    <mergeCell ref="C5:C6"/>
    <mergeCell ref="D5:F5"/>
    <mergeCell ref="M5:M6"/>
    <mergeCell ref="G5:L5"/>
    <mergeCell ref="G6:I6"/>
    <mergeCell ref="J6:L6"/>
    <mergeCell ref="G7:I7"/>
    <mergeCell ref="J7:L7"/>
    <mergeCell ref="G8:I8"/>
    <mergeCell ref="C53:C54"/>
    <mergeCell ref="D53:F53"/>
    <mergeCell ref="M53:M54"/>
    <mergeCell ref="G54:I54"/>
    <mergeCell ref="J54:L54"/>
    <mergeCell ref="M19:M20"/>
    <mergeCell ref="A21:A27"/>
    <mergeCell ref="B21:B27"/>
    <mergeCell ref="C21:C27"/>
    <mergeCell ref="C19:C20"/>
    <mergeCell ref="D19:F19"/>
    <mergeCell ref="G21:I21"/>
    <mergeCell ref="J21:L21"/>
    <mergeCell ref="G22:I22"/>
    <mergeCell ref="J22:L22"/>
    <mergeCell ref="G23:I23"/>
    <mergeCell ref="J23:L23"/>
    <mergeCell ref="G24:I24"/>
    <mergeCell ref="J24:L24"/>
    <mergeCell ref="G28:I28"/>
    <mergeCell ref="J28:L28"/>
    <mergeCell ref="G36:L36"/>
    <mergeCell ref="G37:I37"/>
    <mergeCell ref="J37:L37"/>
    <mergeCell ref="M36:M37"/>
    <mergeCell ref="A38:A44"/>
    <mergeCell ref="B38:B44"/>
    <mergeCell ref="C38:C44"/>
    <mergeCell ref="C36:C37"/>
    <mergeCell ref="D36:F36"/>
    <mergeCell ref="A89:A95"/>
    <mergeCell ref="B89:B95"/>
    <mergeCell ref="C89:C95"/>
    <mergeCell ref="A55:A61"/>
    <mergeCell ref="B55:B61"/>
    <mergeCell ref="C55:C61"/>
    <mergeCell ref="M70:M71"/>
    <mergeCell ref="A72:A78"/>
    <mergeCell ref="B72:B78"/>
    <mergeCell ref="C72:C78"/>
    <mergeCell ref="C87:C88"/>
    <mergeCell ref="D87:F87"/>
    <mergeCell ref="M87:M88"/>
    <mergeCell ref="C70:C71"/>
    <mergeCell ref="D70:F70"/>
    <mergeCell ref="G71:I71"/>
    <mergeCell ref="J71:L71"/>
    <mergeCell ref="G72:I72"/>
  </mergeCells>
  <pageMargins left="0.11811023622047245" right="0.11811023622047245" top="0.39370078740157483"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569" yWindow="402" count="93">
        <x14:dataValidation type="list" allowBlank="1" showInputMessage="1" showErrorMessage="1" prompt="Select Indicator 5 based on which you evaluate outcomes in this subdimension.">
          <x14:formula1>
            <xm:f>LIST!$E$126:$E$134</xm:f>
          </x14:formula1>
          <xm:sqref>E11</xm:sqref>
        </x14:dataValidation>
        <x14:dataValidation type="list" allowBlank="1" showInputMessage="1" showErrorMessage="1" prompt="Select Indicator 4 based on which you evaluate outcomes in this subdimension.">
          <x14:formula1>
            <xm:f>LIST!$E$126:$E$134</xm:f>
          </x14:formula1>
          <xm:sqref>E10</xm:sqref>
        </x14:dataValidation>
        <x14:dataValidation type="list" allowBlank="1" showInputMessage="1" showErrorMessage="1" prompt="Select Indicator 5 based on which you evaluate outcomes in this subdimension.">
          <x14:formula1>
            <xm:f>LIST!$F$158:$F$167</xm:f>
          </x14:formula1>
          <xm:sqref>F42</xm:sqref>
        </x14:dataValidation>
        <x14:dataValidation type="list" allowBlank="1" showInputMessage="1" showErrorMessage="1" prompt="Select Indicator 4 based on which you evaluate outcomes in this subdimension.">
          <x14:formula1>
            <xm:f>LIST!$F$158:$F$167</xm:f>
          </x14:formula1>
          <xm:sqref>F41</xm:sqref>
        </x14:dataValidation>
        <x14:dataValidation type="list" allowBlank="1" showInputMessage="1" showErrorMessage="1" prompt="Select Indicator 3 based on which you evaluate outcomes in this subdimension.">
          <x14:formula1>
            <xm:f>LIST!$F$158:$F$167</xm:f>
          </x14:formula1>
          <xm:sqref>F40</xm:sqref>
        </x14:dataValidation>
        <x14:dataValidation type="list" allowBlank="1" showInputMessage="1" showErrorMessage="1" prompt="Select Indicator 2 based on which you evaluate outcomes in this subdimension.">
          <x14:formula1>
            <xm:f>LIST!$F$158:$F$167</xm:f>
          </x14:formula1>
          <xm:sqref>F39</xm:sqref>
        </x14:dataValidation>
        <x14:dataValidation type="list" allowBlank="1" showInputMessage="1" showErrorMessage="1" prompt="Select Indicator 1 based on which you evaluate outcomes in this subdimension.">
          <x14:formula1>
            <xm:f>LIST!$F$158:$F$167</xm:f>
          </x14:formula1>
          <xm:sqref>F38</xm:sqref>
        </x14:dataValidation>
        <x14:dataValidation type="list" allowBlank="1" showInputMessage="1" showErrorMessage="1" prompt="Select Indicator 5 based on which you evaluate outcomes in this subdimension.">
          <x14:formula1>
            <xm:f>LIST!$E$158:$E$170</xm:f>
          </x14:formula1>
          <xm:sqref>E42</xm:sqref>
        </x14:dataValidation>
        <x14:dataValidation type="list" allowBlank="1" showInputMessage="1" showErrorMessage="1" prompt="Select Indicator 4 based on which you evaluate outcomes in this subdimension.">
          <x14:formula1>
            <xm:f>LIST!$E$158:$E$170</xm:f>
          </x14:formula1>
          <xm:sqref>E41</xm:sqref>
        </x14:dataValidation>
        <x14:dataValidation type="list" allowBlank="1" showInputMessage="1" showErrorMessage="1" prompt="Select Indicator 3 based on which you evaluate outcomes in this subdimension.">
          <x14:formula1>
            <xm:f>LIST!$E$158:$E$170</xm:f>
          </x14:formula1>
          <xm:sqref>E40</xm:sqref>
        </x14:dataValidation>
        <x14:dataValidation type="list" allowBlank="1" showInputMessage="1" showErrorMessage="1" prompt="Select Indicator 2 based on which you evaluate outcomes in this subdimension.">
          <x14:formula1>
            <xm:f>LIST!$E$158:$E$170</xm:f>
          </x14:formula1>
          <xm:sqref>E39</xm:sqref>
        </x14:dataValidation>
        <x14:dataValidation type="list" allowBlank="1" showInputMessage="1" showErrorMessage="1" prompt="Select Indicator 1 based on which you evaluate outcomes in this subdimension.">
          <x14:formula1>
            <xm:f>LIST!$E$158:$E$170</xm:f>
          </x14:formula1>
          <xm:sqref>E38</xm:sqref>
        </x14:dataValidation>
        <x14:dataValidation type="list" allowBlank="1" showInputMessage="1" showErrorMessage="1" prompt="Select Indicator 5 based on which you evaluate outputs in this subdimension.">
          <x14:formula1>
            <xm:f>LIST!$D$158:$D$166</xm:f>
          </x14:formula1>
          <xm:sqref>D42</xm:sqref>
        </x14:dataValidation>
        <x14:dataValidation type="list" allowBlank="1" showInputMessage="1" showErrorMessage="1" prompt="Select Indicator 4 based on which you evaluate outputs in this subdimension.">
          <x14:formula1>
            <xm:f>LIST!$D$158:$D$166</xm:f>
          </x14:formula1>
          <xm:sqref>D41</xm:sqref>
        </x14:dataValidation>
        <x14:dataValidation type="list" allowBlank="1" showInputMessage="1" showErrorMessage="1" prompt="Select Indicator 3 based on which you evaluate outputs in this subdimension.">
          <x14:formula1>
            <xm:f>LIST!$D$158:$D$166</xm:f>
          </x14:formula1>
          <xm:sqref>D40</xm:sqref>
        </x14:dataValidation>
        <x14:dataValidation type="list" allowBlank="1" showInputMessage="1" showErrorMessage="1" prompt="Select Indicator 2 based on which you evaluate outputs in this subdimension.">
          <x14:formula1>
            <xm:f>LIST!$D$158:$D$166</xm:f>
          </x14:formula1>
          <xm:sqref>D39</xm:sqref>
        </x14:dataValidation>
        <x14:dataValidation type="list" allowBlank="1" showInputMessage="1" showErrorMessage="1" prompt="Select Indicator 1 based on which you evaluate outputs in this subdimension.">
          <x14:formula1>
            <xm:f>LIST!$D$158:$D$166</xm:f>
          </x14:formula1>
          <xm:sqref>D38</xm:sqref>
        </x14:dataValidation>
        <x14:dataValidation type="list" allowBlank="1" showInputMessage="1" showErrorMessage="1" prompt="Select Indicator 3 based on which you evaluate outcomes in this subdimension.">
          <x14:formula1>
            <xm:f>LIST!$F$143:$F$152</xm:f>
          </x14:formula1>
          <xm:sqref>F23</xm:sqref>
        </x14:dataValidation>
        <x14:dataValidation type="list" allowBlank="1" showInputMessage="1" showErrorMessage="1" prompt="Select Indicator 2 based on which you evaluate outcomes in this subdimension.">
          <x14:formula1>
            <xm:f>LIST!$F$143:$F$152</xm:f>
          </x14:formula1>
          <xm:sqref>F22</xm:sqref>
        </x14:dataValidation>
        <x14:dataValidation type="list" allowBlank="1" showInputMessage="1" showErrorMessage="1" prompt="Select Indicator 1 based on which you evaluate outcomes in this subdimension.">
          <x14:formula1>
            <xm:f>LIST!$F$143:$F$152</xm:f>
          </x14:formula1>
          <xm:sqref>F21</xm:sqref>
        </x14:dataValidation>
        <x14:dataValidation type="list" allowBlank="1" showInputMessage="1" showErrorMessage="1" prompt="Select Indicator 5 based on which you evaluate outcomes in this subdimension.">
          <x14:formula1>
            <xm:f>LIST!$E$143:$E$151</xm:f>
          </x14:formula1>
          <xm:sqref>E25</xm:sqref>
        </x14:dataValidation>
        <x14:dataValidation type="list" allowBlank="1" showInputMessage="1" showErrorMessage="1" prompt="Select Indicator 4 based on which you evaluate outcomes in this subdimension.">
          <x14:formula1>
            <xm:f>LIST!$E$143:$E$151</xm:f>
          </x14:formula1>
          <xm:sqref>E24</xm:sqref>
        </x14:dataValidation>
        <x14:dataValidation type="list" allowBlank="1" showInputMessage="1" showErrorMessage="1" prompt="Select Indicator 3 based on which you evaluate outcomes in this subdimension.">
          <x14:formula1>
            <xm:f>LIST!$E$143:$E$151</xm:f>
          </x14:formula1>
          <xm:sqref>E23</xm:sqref>
        </x14:dataValidation>
        <x14:dataValidation type="list" allowBlank="1" showInputMessage="1" showErrorMessage="1" prompt="Select Indicator 2 based on which you evaluate outcomes in this subdimension.">
          <x14:formula1>
            <xm:f>LIST!$E$143:$E$151</xm:f>
          </x14:formula1>
          <xm:sqref>E22</xm:sqref>
        </x14:dataValidation>
        <x14:dataValidation type="list" allowBlank="1" showInputMessage="1" showErrorMessage="1" prompt="Select Indicator 1 based on which you evaluate outcomes in this subdimension.">
          <x14:formula1>
            <xm:f>LIST!$E$143:$E$151</xm:f>
          </x14:formula1>
          <xm:sqref>E21</xm:sqref>
        </x14:dataValidation>
        <x14:dataValidation type="list" allowBlank="1" showInputMessage="1" showErrorMessage="1" prompt="Select Indicator 5 based on which you evaluate outcomes in this subdimension.">
          <x14:formula1>
            <xm:f>LIST!$F$126:$F$131</xm:f>
          </x14:formula1>
          <xm:sqref>F11</xm:sqref>
        </x14:dataValidation>
        <x14:dataValidation type="list" allowBlank="1" showInputMessage="1" showErrorMessage="1" prompt="Select Indicator 4 based on which you evaluate outcomes in this subdimension.">
          <x14:formula1>
            <xm:f>LIST!$F$126:$F$131</xm:f>
          </x14:formula1>
          <xm:sqref>F10</xm:sqref>
        </x14:dataValidation>
        <x14:dataValidation type="list" allowBlank="1" showInputMessage="1" showErrorMessage="1" prompt="Select Indicator 3 based on which you evaluate outcomes in this subdimension.">
          <x14:formula1>
            <xm:f>LIST!$F$126:$F$131</xm:f>
          </x14:formula1>
          <xm:sqref>F9</xm:sqref>
        </x14:dataValidation>
        <x14:dataValidation type="list" allowBlank="1" showInputMessage="1" showErrorMessage="1" prompt="Select Indicator 2 based on which you evaluate outcomes in this subdimension.">
          <x14:formula1>
            <xm:f>LIST!$F$126:$F$131</xm:f>
          </x14:formula1>
          <xm:sqref>F8</xm:sqref>
        </x14:dataValidation>
        <x14:dataValidation type="list" allowBlank="1" showInputMessage="1" showErrorMessage="1" prompt="Select Indicator 1 based on which you evaluate outcomes in this subdimension.">
          <x14:formula1>
            <xm:f>LIST!$F$126:$F$131</xm:f>
          </x14:formula1>
          <xm:sqref>F7</xm:sqref>
        </x14:dataValidation>
        <x14:dataValidation type="list" allowBlank="1" showInputMessage="1" showErrorMessage="1" prompt="Select Indicator 3 based on which you evaluate outcomes in this subdimension.">
          <x14:formula1>
            <xm:f>LIST!$E$126:$E$134</xm:f>
          </x14:formula1>
          <xm:sqref>E9</xm:sqref>
        </x14:dataValidation>
        <x14:dataValidation type="list" allowBlank="1" showInputMessage="1" showErrorMessage="1" prompt="Select Indicator 2 based on which you evaluate outcomes in this subdimension.">
          <x14:formula1>
            <xm:f>LIST!$E$126:$E$134</xm:f>
          </x14:formula1>
          <xm:sqref>E8</xm:sqref>
        </x14:dataValidation>
        <x14:dataValidation type="list" allowBlank="1" showInputMessage="1" showErrorMessage="1" prompt="Select Indicator 1 based on which you evaluate outcomes in this subdimension.">
          <x14:formula1>
            <xm:f>LIST!$E$126:$E$134</xm:f>
          </x14:formula1>
          <xm:sqref>E7</xm:sqref>
        </x14:dataValidation>
        <x14:dataValidation type="list" allowBlank="1" showInputMessage="1" showErrorMessage="1" prompt="Select Indicator 5 based on which you evaluate outputs in this subdimension.">
          <x14:formula1>
            <xm:f>LIST!$D$126:$D$134</xm:f>
          </x14:formula1>
          <xm:sqref>D11</xm:sqref>
        </x14:dataValidation>
        <x14:dataValidation type="list" allowBlank="1" showInputMessage="1" showErrorMessage="1" prompt="Select Indicator 4 based on which you evaluate outputs in this subdimension.">
          <x14:formula1>
            <xm:f>LIST!$D$126:$D$134</xm:f>
          </x14:formula1>
          <xm:sqref>D10</xm:sqref>
        </x14:dataValidation>
        <x14:dataValidation type="list" allowBlank="1" showInputMessage="1" showErrorMessage="1" prompt="Select Indicator 3 based on which you evaluate outputs in this subdimension.">
          <x14:formula1>
            <xm:f>LIST!$D$126:$D$134</xm:f>
          </x14:formula1>
          <xm:sqref>D9</xm:sqref>
        </x14:dataValidation>
        <x14:dataValidation type="list" allowBlank="1" showInputMessage="1" showErrorMessage="1" prompt="Select Indicator 2 based on which you evaluate outputs in this subdimension.">
          <x14:formula1>
            <xm:f>LIST!$D$126:$D$134</xm:f>
          </x14:formula1>
          <xm:sqref>D8</xm:sqref>
        </x14:dataValidation>
        <x14:dataValidation type="list" allowBlank="1" showInputMessage="1" showErrorMessage="1" prompt="Select Indicator 1 based on which you evaluate outputs in this subdimension.">
          <x14:formula1>
            <xm:f>LIST!$D$126:$D$134</xm:f>
          </x14:formula1>
          <xm:sqref>D7</xm:sqref>
        </x14:dataValidation>
        <x14:dataValidation type="list" showInputMessage="1" showErrorMessage="1" prompt="Select the degree of project relevance to this subdimension.">
          <x14:formula1>
            <xm:f>LIST!$C$4:$C$14</xm:f>
          </x14:formula1>
          <xm:sqref>C21:C27 C38:C44 C55:C61 C72:C78 C89:C95 C7:C13</xm:sqref>
        </x14:dataValidation>
        <x14:dataValidation type="list" allowBlank="1" showInputMessage="1" showErrorMessage="1" prompt="Select Indicator 4 based on which you evaluate outcomes in this subdimension.">
          <x14:formula1>
            <xm:f>LIST!$F$143:$F$152</xm:f>
          </x14:formula1>
          <xm:sqref>F24</xm:sqref>
        </x14:dataValidation>
        <x14:dataValidation type="list" allowBlank="1" showInputMessage="1" showErrorMessage="1" prompt="Select Indicator 5 based on which you evaluate outcomes in this subdimension.">
          <x14:formula1>
            <xm:f>LIST!$F$143:$F$152</xm:f>
          </x14:formula1>
          <xm:sqref>F25</xm:sqref>
        </x14:dataValidation>
        <x14:dataValidation type="list" allowBlank="1" showInputMessage="1" showErrorMessage="1" prompt="Select Indicator 1 based on which you evaluate outputs in this subdimension.">
          <x14:formula1>
            <xm:f>LIST!$D$179:$D$187</xm:f>
          </x14:formula1>
          <xm:sqref>D55</xm:sqref>
        </x14:dataValidation>
        <x14:dataValidation type="list" allowBlank="1" showInputMessage="1" showErrorMessage="1" prompt="Select Indicator 2 based on which you evaluate outputs in this subdimension.">
          <x14:formula1>
            <xm:f>LIST!$D$179:$D$187</xm:f>
          </x14:formula1>
          <xm:sqref>D56</xm:sqref>
        </x14:dataValidation>
        <x14:dataValidation type="list" allowBlank="1" showInputMessage="1" showErrorMessage="1" prompt="Select Indicator 3 based on which you evaluate outputs in this subdimension.">
          <x14:formula1>
            <xm:f>LIST!$D$179:$D$187</xm:f>
          </x14:formula1>
          <xm:sqref>D57</xm:sqref>
        </x14:dataValidation>
        <x14:dataValidation type="list" allowBlank="1" showInputMessage="1" showErrorMessage="1" prompt="Select Indicator 4 based on which you evaluate outputs in this subdimension.">
          <x14:formula1>
            <xm:f>LIST!$D$179:$D$187</xm:f>
          </x14:formula1>
          <xm:sqref>D58</xm:sqref>
        </x14:dataValidation>
        <x14:dataValidation type="list" allowBlank="1" showInputMessage="1" showErrorMessage="1" prompt="Select Indicator 5 based on which you evaluate outputs in this subdimension.">
          <x14:formula1>
            <xm:f>LIST!$D$179:$D$187</xm:f>
          </x14:formula1>
          <xm:sqref>D59</xm:sqref>
        </x14:dataValidation>
        <x14:dataValidation type="list" allowBlank="1" showInputMessage="1" showErrorMessage="1" prompt="Select Indicator 1 based on which you evaluate outcomes in this subdimension.">
          <x14:formula1>
            <xm:f>LIST!$E$179:$E$185</xm:f>
          </x14:formula1>
          <xm:sqref>E55</xm:sqref>
        </x14:dataValidation>
        <x14:dataValidation type="list" allowBlank="1" showInputMessage="1" showErrorMessage="1" prompt="Select Indicator 2 based on which you evaluate outcomes in this subdimension.">
          <x14:formula1>
            <xm:f>LIST!$E$179:$E$185</xm:f>
          </x14:formula1>
          <xm:sqref>E56</xm:sqref>
        </x14:dataValidation>
        <x14:dataValidation type="list" allowBlank="1" showInputMessage="1" showErrorMessage="1" prompt="Select Indicator 3 based on which you evaluate outcomes in this subdimension.">
          <x14:formula1>
            <xm:f>LIST!$E$179:$E$185</xm:f>
          </x14:formula1>
          <xm:sqref>E57</xm:sqref>
        </x14:dataValidation>
        <x14:dataValidation type="list" allowBlank="1" showInputMessage="1" showErrorMessage="1" prompt="Select Indicator 4 based on which you evaluate outcomes in this subdimension.">
          <x14:formula1>
            <xm:f>LIST!$E$179:$E$185</xm:f>
          </x14:formula1>
          <xm:sqref>E58</xm:sqref>
        </x14:dataValidation>
        <x14:dataValidation type="list" allowBlank="1" showInputMessage="1" showErrorMessage="1" prompt="Select Indicator 5 based on which you evaluate outcomes in this subdimension.">
          <x14:formula1>
            <xm:f>LIST!$E$179:$E$185</xm:f>
          </x14:formula1>
          <xm:sqref>E59</xm:sqref>
        </x14:dataValidation>
        <x14:dataValidation type="list" allowBlank="1" showInputMessage="1" showErrorMessage="1" prompt="Select Indicator 1 based on which you evaluate outcomes in this subdimension.">
          <x14:formula1>
            <xm:f>LIST!$F$179:$F$183</xm:f>
          </x14:formula1>
          <xm:sqref>F55</xm:sqref>
        </x14:dataValidation>
        <x14:dataValidation type="list" allowBlank="1" showInputMessage="1" showErrorMessage="1" prompt="Select Indicator 2 based on which you evaluate outcomes in this subdimension.">
          <x14:formula1>
            <xm:f>LIST!$F$179:$F$183</xm:f>
          </x14:formula1>
          <xm:sqref>F56</xm:sqref>
        </x14:dataValidation>
        <x14:dataValidation type="list" allowBlank="1" showInputMessage="1" showErrorMessage="1" prompt="Select Indicator 3 based on which you evaluate outcomes in this subdimension.">
          <x14:formula1>
            <xm:f>LIST!$F$179:$F$183</xm:f>
          </x14:formula1>
          <xm:sqref>F57</xm:sqref>
        </x14:dataValidation>
        <x14:dataValidation type="list" allowBlank="1" showInputMessage="1" showErrorMessage="1" prompt="Select Indicator 4 based on which you evaluate outcomes in this subdimension.">
          <x14:formula1>
            <xm:f>LIST!$F$179:$F$183</xm:f>
          </x14:formula1>
          <xm:sqref>F58</xm:sqref>
        </x14:dataValidation>
        <x14:dataValidation type="list" allowBlank="1" showInputMessage="1" showErrorMessage="1" prompt="Select Indicator 5 based on which you evaluate outcomes in this subdimension.">
          <x14:formula1>
            <xm:f>LIST!$F$179:$F$183</xm:f>
          </x14:formula1>
          <xm:sqref>F59</xm:sqref>
        </x14:dataValidation>
        <x14:dataValidation type="list" allowBlank="1" showInputMessage="1" showErrorMessage="1" prompt="Select Indicator 1 based on which you evaluate outputs in this subdimension.">
          <x14:formula1>
            <xm:f>LIST!$D$191:$D$199</xm:f>
          </x14:formula1>
          <xm:sqref>D72</xm:sqref>
        </x14:dataValidation>
        <x14:dataValidation type="list" allowBlank="1" showInputMessage="1" showErrorMessage="1" prompt="Select Indicator 2 based on which you evaluate outputs in this subdimension.">
          <x14:formula1>
            <xm:f>LIST!$D$191:$D$199</xm:f>
          </x14:formula1>
          <xm:sqref>D73</xm:sqref>
        </x14:dataValidation>
        <x14:dataValidation type="list" allowBlank="1" showInputMessage="1" showErrorMessage="1" prompt="Select Indicator 3 based on which you evaluate outputs in this subdimension.">
          <x14:formula1>
            <xm:f>LIST!$D$191:$D$199</xm:f>
          </x14:formula1>
          <xm:sqref>D74</xm:sqref>
        </x14:dataValidation>
        <x14:dataValidation type="list" allowBlank="1" showInputMessage="1" showErrorMessage="1" prompt="Select Indicator 4 based on which you evaluate outputs in this subdimension.">
          <x14:formula1>
            <xm:f>LIST!$D$191:$D$199</xm:f>
          </x14:formula1>
          <xm:sqref>D75</xm:sqref>
        </x14:dataValidation>
        <x14:dataValidation type="list" allowBlank="1" showInputMessage="1" showErrorMessage="1" prompt="Select Indicator 5 based on which you evaluate outputs in this subdimension.">
          <x14:formula1>
            <xm:f>LIST!$D$191:$D$199</xm:f>
          </x14:formula1>
          <xm:sqref>D76</xm:sqref>
        </x14:dataValidation>
        <x14:dataValidation type="list" allowBlank="1" showInputMessage="1" showErrorMessage="1" prompt="Select Indicator 1 based on which you evaluate outcomes in this subdimension.">
          <x14:formula1>
            <xm:f>LIST!$E$191:$E$199</xm:f>
          </x14:formula1>
          <xm:sqref>E72</xm:sqref>
        </x14:dataValidation>
        <x14:dataValidation type="list" allowBlank="1" showInputMessage="1" showErrorMessage="1" prompt="Select Indicator 2 based on which you evaluate outcomes in this subdimension.">
          <x14:formula1>
            <xm:f>LIST!$E$191:$E$199</xm:f>
          </x14:formula1>
          <xm:sqref>E73</xm:sqref>
        </x14:dataValidation>
        <x14:dataValidation type="list" allowBlank="1" showInputMessage="1" showErrorMessage="1" prompt="Select Indicator 3 based on which you evaluate outcomes in this subdimension.">
          <x14:formula1>
            <xm:f>LIST!$E$191:$E$199</xm:f>
          </x14:formula1>
          <xm:sqref>E74</xm:sqref>
        </x14:dataValidation>
        <x14:dataValidation type="list" allowBlank="1" showInputMessage="1" showErrorMessage="1" prompt="Select Indicator 4 based on which you evaluate outcomes in this subdimension.">
          <x14:formula1>
            <xm:f>LIST!$E$191:$E$199</xm:f>
          </x14:formula1>
          <xm:sqref>E75</xm:sqref>
        </x14:dataValidation>
        <x14:dataValidation type="list" allowBlank="1" showInputMessage="1" showErrorMessage="1" prompt="Select Indicator 5 based on which you evaluate outcomes in this subdimension.">
          <x14:formula1>
            <xm:f>LIST!$E$191:$E$199</xm:f>
          </x14:formula1>
          <xm:sqref>E76</xm:sqref>
        </x14:dataValidation>
        <x14:dataValidation type="list" allowBlank="1" showInputMessage="1" showErrorMessage="1" prompt="Select Indicator 1 based on which you evaluate outcomes in this subdimension.">
          <x14:formula1>
            <xm:f>LIST!$F$191:$F$198</xm:f>
          </x14:formula1>
          <xm:sqref>F72</xm:sqref>
        </x14:dataValidation>
        <x14:dataValidation type="list" allowBlank="1" showInputMessage="1" showErrorMessage="1" prompt="Select Indicator 2 based on which you evaluate outcomes in this subdimension.">
          <x14:formula1>
            <xm:f>LIST!$F$191:$F$198</xm:f>
          </x14:formula1>
          <xm:sqref>F73</xm:sqref>
        </x14:dataValidation>
        <x14:dataValidation type="list" allowBlank="1" showInputMessage="1" showErrorMessage="1" prompt="Select Indicator 3 based on which you evaluate outcomes in this subdimension.">
          <x14:formula1>
            <xm:f>LIST!$F$191:$F$198</xm:f>
          </x14:formula1>
          <xm:sqref>F74</xm:sqref>
        </x14:dataValidation>
        <x14:dataValidation type="list" allowBlank="1" showInputMessage="1" showErrorMessage="1" prompt="Select Indicator 4 based on which you evaluate outcomes in this subdimension.">
          <x14:formula1>
            <xm:f>LIST!$F$191:$F$198</xm:f>
          </x14:formula1>
          <xm:sqref>F75</xm:sqref>
        </x14:dataValidation>
        <x14:dataValidation type="list" allowBlank="1" showInputMessage="1" showErrorMessage="1" prompt="Select Indicator 5 based on which you evaluate outcomes in this subdimension.">
          <x14:formula1>
            <xm:f>LIST!$F$191:$F$198</xm:f>
          </x14:formula1>
          <xm:sqref>F76</xm:sqref>
        </x14:dataValidation>
        <x14:dataValidation type="list" allowBlank="1" showInputMessage="1" showErrorMessage="1" prompt="Select Indicator 1 based on which you evaluate outputs in this subdimension.">
          <x14:formula1>
            <xm:f>LIST!$D$206:$D$223</xm:f>
          </x14:formula1>
          <xm:sqref>D89</xm:sqref>
        </x14:dataValidation>
        <x14:dataValidation type="list" allowBlank="1" showInputMessage="1" showErrorMessage="1" prompt="Select Indicator 2 based on which you evaluate outputs in this subdimension.">
          <x14:formula1>
            <xm:f>LIST!$D$206:$D$223</xm:f>
          </x14:formula1>
          <xm:sqref>D90</xm:sqref>
        </x14:dataValidation>
        <x14:dataValidation type="list" allowBlank="1" showInputMessage="1" showErrorMessage="1" prompt="Select Indicator 3 based on which you evaluate outputs in this subdimension.">
          <x14:formula1>
            <xm:f>LIST!$D$206:$D$223</xm:f>
          </x14:formula1>
          <xm:sqref>D91</xm:sqref>
        </x14:dataValidation>
        <x14:dataValidation type="list" allowBlank="1" showInputMessage="1" showErrorMessage="1" prompt="Select Indicator 4 based on which you evaluate outputs in this subdimension.">
          <x14:formula1>
            <xm:f>LIST!$D$206:$D$223</xm:f>
          </x14:formula1>
          <xm:sqref>D92</xm:sqref>
        </x14:dataValidation>
        <x14:dataValidation type="list" allowBlank="1" showInputMessage="1" showErrorMessage="1" prompt="Select Indicator 5 based on which you evaluate outputs in this subdimension.">
          <x14:formula1>
            <xm:f>LIST!$D$206:$D$223</xm:f>
          </x14:formula1>
          <xm:sqref>D93</xm:sqref>
        </x14:dataValidation>
        <x14:dataValidation type="list" allowBlank="1" showInputMessage="1" showErrorMessage="1" prompt="Select Indicator 1 based on which you evaluate outcomes in this subdimension.">
          <x14:formula1>
            <xm:f>LIST!$E$206:$E$223</xm:f>
          </x14:formula1>
          <xm:sqref>E89</xm:sqref>
        </x14:dataValidation>
        <x14:dataValidation type="list" allowBlank="1" showInputMessage="1" showErrorMessage="1" prompt="Select Indicator 2 based on which you evaluate outcomes in this subdimension.">
          <x14:formula1>
            <xm:f>LIST!$E$206:$E$223</xm:f>
          </x14:formula1>
          <xm:sqref>E90</xm:sqref>
        </x14:dataValidation>
        <x14:dataValidation type="list" allowBlank="1" showInputMessage="1" showErrorMessage="1" prompt="Select Indicator 3 based on which you evaluate outcomes in this subdimension.">
          <x14:formula1>
            <xm:f>LIST!$E$206:$E$223</xm:f>
          </x14:formula1>
          <xm:sqref>E91</xm:sqref>
        </x14:dataValidation>
        <x14:dataValidation type="list" allowBlank="1" showInputMessage="1" showErrorMessage="1" prompt="Select Indicator 4 based on which you evaluate outcomes in this subdimension.">
          <x14:formula1>
            <xm:f>LIST!$E$206:$E$223</xm:f>
          </x14:formula1>
          <xm:sqref>E92</xm:sqref>
        </x14:dataValidation>
        <x14:dataValidation type="list" allowBlank="1" showInputMessage="1" showErrorMessage="1" prompt="Select Indicator 5 based on which you evaluate outcomes in this subdimension.">
          <x14:formula1>
            <xm:f>LIST!$E$206:$E$223</xm:f>
          </x14:formula1>
          <xm:sqref>E93</xm:sqref>
        </x14:dataValidation>
        <x14:dataValidation type="list" allowBlank="1" showInputMessage="1" showErrorMessage="1" prompt="Select Indicator 1 based on which you evaluate outcomes in this subdimension.">
          <x14:formula1>
            <xm:f>LIST!$F$206:$F$228</xm:f>
          </x14:formula1>
          <xm:sqref>F89</xm:sqref>
        </x14:dataValidation>
        <x14:dataValidation type="list" allowBlank="1" showInputMessage="1" showErrorMessage="1" prompt="Select Indicator 2 based on which you evaluate outcomes in this subdimension.">
          <x14:formula1>
            <xm:f>LIST!$F$206:$F$228</xm:f>
          </x14:formula1>
          <xm:sqref>F90</xm:sqref>
        </x14:dataValidation>
        <x14:dataValidation type="list" allowBlank="1" showInputMessage="1" showErrorMessage="1" prompt="Select Indicator 3 based on which you evaluate outcomes in this subdimension.">
          <x14:formula1>
            <xm:f>LIST!$F$206:$F$228</xm:f>
          </x14:formula1>
          <xm:sqref>F91</xm:sqref>
        </x14:dataValidation>
        <x14:dataValidation type="list" allowBlank="1" showInputMessage="1" showErrorMessage="1" prompt="Select Indicator 4 based on which you evaluate outcomes in this subdimension.">
          <x14:formula1>
            <xm:f>LIST!$F$206:$F$228</xm:f>
          </x14:formula1>
          <xm:sqref>F92</xm:sqref>
        </x14:dataValidation>
        <x14:dataValidation type="list" allowBlank="1" showInputMessage="1" showErrorMessage="1" prompt="Select Indicator 5 based on which you evaluate outcomes in this subdimension.">
          <x14:formula1>
            <xm:f>LIST!$F$206:$F$228</xm:f>
          </x14:formula1>
          <xm:sqref>F93</xm:sqref>
        </x14:dataValidation>
        <x14:dataValidation type="list" showInputMessage="1" showErrorMessage="1" prompt="Select a value reflecting the degree of deterioration.">
          <x14:formula1>
            <xm:f>LIST!$G$9:$G$14</xm:f>
          </x14:formula1>
          <xm:sqref>J21:L27 J38:L44 J55:L61 J72:L78 J89:L95 J7:L13</xm:sqref>
        </x14:dataValidation>
        <x14:dataValidation type="list" showInputMessage="1" showErrorMessage="1" prompt="Select a value reflecting the degree of improvement.">
          <x14:formula1>
            <xm:f>LIST!$G$4:$G$9</xm:f>
          </x14:formula1>
          <xm:sqref>G21:I27 G38:I44 G55:I61 G72:I78 G89:I95 G7:I13</xm:sqref>
        </x14:dataValidation>
        <x14:dataValidation type="list" allowBlank="1" showInputMessage="1" showErrorMessage="1" prompt="Select Indicator 5 based on which you evaluate outputs in this subdimension.">
          <x14:formula1>
            <xm:f>LIST!$D$143:$D$146</xm:f>
          </x14:formula1>
          <xm:sqref>D25</xm:sqref>
        </x14:dataValidation>
        <x14:dataValidation type="list" allowBlank="1" showInputMessage="1" showErrorMessage="1" prompt="Select Indicator 4 based on which you evaluate outputs in this subdimension.">
          <x14:formula1>
            <xm:f>LIST!$D$143:$D$146</xm:f>
          </x14:formula1>
          <xm:sqref>D24</xm:sqref>
        </x14:dataValidation>
        <x14:dataValidation type="list" allowBlank="1" showInputMessage="1" showErrorMessage="1" prompt="Select Indicator 3 based on which you evaluate outputs in this subdimension.">
          <x14:formula1>
            <xm:f>LIST!$D$143:$D$146</xm:f>
          </x14:formula1>
          <xm:sqref>D23</xm:sqref>
        </x14:dataValidation>
        <x14:dataValidation type="list" allowBlank="1" showInputMessage="1" showErrorMessage="1" prompt="Select Indicator 2 based on which you evaluate outputs in this subdimension.">
          <x14:formula1>
            <xm:f>LIST!$D$143:$D$146</xm:f>
          </x14:formula1>
          <xm:sqref>D22</xm:sqref>
        </x14:dataValidation>
        <x14:dataValidation type="list" allowBlank="1" showInputMessage="1" showErrorMessage="1" prompt="Select Indicator 1 based on which you evaluate outputs in this subdimension.">
          <x14:formula1>
            <xm:f>LIST!$D$143:$D$146</xm:f>
          </x14:formula1>
          <xm:sqref>D21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workbookViewId="0">
      <selection activeCell="O85" sqref="O85"/>
    </sheetView>
  </sheetViews>
  <sheetFormatPr defaultColWidth="9" defaultRowHeight="11.25" x14ac:dyDescent="0.2"/>
  <cols>
    <col min="1" max="1" width="12.5703125" style="1" customWidth="1"/>
    <col min="2" max="2" width="18.85546875" style="1" customWidth="1"/>
    <col min="3" max="6" width="9" style="1"/>
    <col min="7" max="7" width="9.140625" style="1" customWidth="1"/>
    <col min="8" max="16384" width="9" style="1"/>
  </cols>
  <sheetData>
    <row r="1" spans="1:13" x14ac:dyDescent="0.2">
      <c r="C1" s="2" t="s">
        <v>12</v>
      </c>
      <c r="D1" s="2" t="s">
        <v>13</v>
      </c>
      <c r="E1" s="2"/>
      <c r="F1" s="2"/>
      <c r="G1" s="2"/>
      <c r="H1" s="2"/>
      <c r="I1" s="2"/>
      <c r="J1" s="2"/>
      <c r="K1" s="2"/>
      <c r="L1" s="2"/>
    </row>
    <row r="2" spans="1:13" ht="16.5" customHeight="1" x14ac:dyDescent="0.2">
      <c r="A2" s="234" t="s">
        <v>318</v>
      </c>
      <c r="B2" s="23" t="s">
        <v>304</v>
      </c>
      <c r="C2" s="59" t="str">
        <f>GOVERNANCE!H15</f>
        <v/>
      </c>
      <c r="D2" s="60" t="str">
        <f>GOVERNANCE!K15</f>
        <v/>
      </c>
      <c r="E2" s="56" t="str">
        <f>IF(F2="0 - Impossible to judge project relevance to this subdimension",0,IF(F2="1 - not at all relevant",1,IF(F2="1",1,IF(F2="2",2,IF(F2="3",3,IF(F2="4",4,IF(F2="5 - somewhat relevant",5,IF(F2="6",6,IF(F2="7",7,IF(F2="8",8,IF(F2="9",9,IF(F2="10 - Very highly relevant",10,""))))))))))))</f>
        <v/>
      </c>
      <c r="F2" s="61" t="str">
        <f>CONCATENATE(GOVERNANCE!C7,GOVERNANCE!C8,GOVERNANCE!C9,GOVERNANCE!C10,GOVERNANCE!C11,GOVERNANCE!C12,GOVERNANCE!C13)</f>
        <v/>
      </c>
      <c r="G2" s="5"/>
      <c r="H2" s="57"/>
      <c r="I2" s="5"/>
      <c r="J2" s="5"/>
      <c r="K2" s="18"/>
      <c r="L2" s="5"/>
    </row>
    <row r="3" spans="1:13" x14ac:dyDescent="0.2">
      <c r="A3" s="234"/>
      <c r="B3" s="23" t="s">
        <v>307</v>
      </c>
      <c r="C3" s="59" t="str">
        <f>GOVERNANCE!H31</f>
        <v/>
      </c>
      <c r="D3" s="60" t="str">
        <f>GOVERNANCE!K31</f>
        <v/>
      </c>
      <c r="E3" s="56" t="str">
        <f>IF(F3="0 - Impossible to judge project relevance to this subdimension",0,IF(F3="1 - not at all relevant",1,IF(F3="1",1,IF(F3="2",2,IF(F3="3",3,IF(F3="4",4,IF(F3="5 - somewhat relevant",5,IF(F3="6",6,IF(F3="7",7,IF(F3="8",8,IF(F3="9",9,IF(F3="10 - Very highly relevant",10,""))))))))))))</f>
        <v/>
      </c>
      <c r="F3" s="61" t="str">
        <f>CONCATENATE(GOVERNANCE!C23,GOVERNANCE!C24,GOVERNANCE!C25,GOVERNANCE!C26,GOVERNANCE!C27,GOVERNANCE!C28,GOVERNANCE!C29)</f>
        <v/>
      </c>
      <c r="G3" s="5"/>
      <c r="H3" s="57"/>
      <c r="I3" s="5"/>
      <c r="J3" s="5"/>
      <c r="K3" s="18"/>
      <c r="L3" s="5"/>
      <c r="M3" s="23"/>
    </row>
    <row r="4" spans="1:13" x14ac:dyDescent="0.2">
      <c r="A4" s="234"/>
      <c r="B4" s="2" t="s">
        <v>305</v>
      </c>
      <c r="C4" s="59" t="str">
        <f>GOVERNANCE!H49</f>
        <v/>
      </c>
      <c r="D4" s="60" t="str">
        <f>GOVERNANCE!K49</f>
        <v/>
      </c>
      <c r="E4" s="56" t="str">
        <f>IF(F4="0 - Impossible to judge project relevance to this subdimension",0,IF(F4="1 - not at all relevant",1,IF(F4="1",1,IF(F4="2",2,IF(F4="3",3,IF(F4="4",4,IF(F4="5 - somewhat relevant",5,IF(F4="6",6,IF(F4="7",7,IF(F4="8",8,IF(F4="9",9,IF(F4="10 - Very highly relevant",10,""))))))))))))</f>
        <v/>
      </c>
      <c r="F4" s="61" t="str">
        <f>CONCATENATE(GOVERNANCE!C41,GOVERNANCE!C42,GOVERNANCE!C43,GOVERNANCE!C44,GOVERNANCE!C45,GOVERNANCE!C46,GOVERNANCE!C47)</f>
        <v/>
      </c>
      <c r="G4" s="5"/>
      <c r="H4" s="57"/>
      <c r="I4" s="5"/>
      <c r="J4" s="5"/>
      <c r="K4" s="18"/>
      <c r="L4" s="5"/>
      <c r="M4" s="23"/>
    </row>
    <row r="5" spans="1:13" x14ac:dyDescent="0.2">
      <c r="A5" s="234"/>
      <c r="B5" s="2" t="s">
        <v>308</v>
      </c>
      <c r="C5" s="59" t="str">
        <f>GOVERNANCE!H67</f>
        <v/>
      </c>
      <c r="D5" s="60" t="str">
        <f>GOVERNANCE!K67</f>
        <v/>
      </c>
      <c r="E5" s="56" t="str">
        <f>IF(F5="0 - Impossible to judge project relevance to this subdimension",0,IF(F5="1 - not at all relevant",1,IF(F5="1",1,IF(F5="2",2,IF(F5="3",3,IF(F5="4",4,IF(F5="5 - somewhat relevant",5,IF(F5="6",6,IF(F5="7",7,IF(F5="8",8,IF(F5="9",9,IF(F5="10 - Very highly relevant",10,""))))))))))))</f>
        <v/>
      </c>
      <c r="F5" s="61" t="str">
        <f>CONCATENATE(GOVERNANCE!C59,GOVERNANCE!C60,GOVERNANCE!C61,GOVERNANCE!C62,GOVERNANCE!C63,GOVERNANCE!C64,GOVERNANCE!C65)</f>
        <v/>
      </c>
      <c r="G5" s="5"/>
      <c r="H5" s="57"/>
      <c r="I5" s="5"/>
      <c r="J5" s="5"/>
      <c r="K5" s="18"/>
      <c r="L5" s="5"/>
      <c r="M5" s="2"/>
    </row>
    <row r="6" spans="1:13" x14ac:dyDescent="0.2">
      <c r="A6" s="234"/>
      <c r="B6" s="2" t="s">
        <v>306</v>
      </c>
      <c r="C6" s="59" t="str">
        <f>GOVERNANCE!H85</f>
        <v/>
      </c>
      <c r="D6" s="60" t="str">
        <f>GOVERNANCE!K85</f>
        <v/>
      </c>
      <c r="E6" s="56" t="str">
        <f>IF(F6="0 - Impossible to judge project relevance to this subdimension",0,IF(F6="1 - not at all relevant",1,IF(F6="1",1,IF(F6="2",2,IF(F6="3",3,IF(F6="4",4,IF(F6="5 - somewhat relevant",5,IF(F6="6",6,IF(F6="7",7,IF(F6="8",8,IF(F6="9",9,IF(F6="10 - Very highly relevant",10,""))))))))))))</f>
        <v/>
      </c>
      <c r="F6" s="61" t="str">
        <f>CONCATENATE(GOVERNANCE!C77,GOVERNANCE!C78,GOVERNANCE!C79,GOVERNANCE!C80,GOVERNANCE!C81,GOVERNANCE!C82,GOVERNANCE!C83)</f>
        <v/>
      </c>
      <c r="G6" s="5"/>
      <c r="H6" s="57"/>
      <c r="I6" s="5"/>
      <c r="J6" s="5"/>
      <c r="K6" s="18"/>
      <c r="L6" s="5"/>
      <c r="M6" s="2"/>
    </row>
    <row r="7" spans="1:13" x14ac:dyDescent="0.2">
      <c r="A7" s="5" t="s">
        <v>0</v>
      </c>
      <c r="B7" s="2"/>
      <c r="C7" s="5"/>
      <c r="D7" s="5"/>
      <c r="K7" s="18"/>
      <c r="L7" s="5"/>
      <c r="M7" s="2"/>
    </row>
    <row r="8" spans="1:13" ht="15" customHeight="1" x14ac:dyDescent="0.2">
      <c r="A8" s="234" t="s">
        <v>61</v>
      </c>
      <c r="B8" s="23" t="s">
        <v>319</v>
      </c>
      <c r="C8" s="59" t="str">
        <f>ENVIRONMENT!H15</f>
        <v/>
      </c>
      <c r="D8" s="60" t="str">
        <f>ENVIRONMENT!K15</f>
        <v/>
      </c>
      <c r="E8" s="56" t="str">
        <f t="shared" ref="E8:E13" si="0">IF(F8="0 - Impossible to judge project relevance to this subdimension",0,IF(F8="1 - not at all relevant",1,IF(F8="1",1,IF(F8="2",2,IF(F8="3",3,IF(F8="4",4,IF(F8="5 - somewhat relevant",5,IF(F8="6",6,IF(F8="7",7,IF(F8="8",8,IF(F8="9",9,IF(F8="10 - Very highly relevant",10,""))))))))))))</f>
        <v/>
      </c>
      <c r="F8" s="61" t="str">
        <f>CONCATENATE(ENVIRONMENT!C7,ENVIRONMENT!C8,ENVIRONMENT!C9,ENVIRONMENT!C10,ENVIRONMENT!C11,ENVIRONMENT!C12,ENVIRONMENT!C13)</f>
        <v/>
      </c>
      <c r="G8" s="5"/>
      <c r="H8" s="57"/>
      <c r="I8" s="5"/>
    </row>
    <row r="9" spans="1:13" x14ac:dyDescent="0.2">
      <c r="A9" s="234"/>
      <c r="B9" s="23" t="s">
        <v>320</v>
      </c>
      <c r="C9" s="59" t="str">
        <f>ENVIRONMENT!H30</f>
        <v/>
      </c>
      <c r="D9" s="60" t="str">
        <f>ENVIRONMENT!K30</f>
        <v/>
      </c>
      <c r="E9" s="56" t="str">
        <f t="shared" si="0"/>
        <v/>
      </c>
      <c r="F9" s="61" t="str">
        <f>CONCATENATE(ENVIRONMENT!C22,ENVIRONMENT!C23,ENVIRONMENT!C24,ENVIRONMENT!C25,ENVIRONMENT!C26,ENVIRONMENT!C27,ENVIRONMENT!C28)</f>
        <v/>
      </c>
      <c r="G9" s="5"/>
      <c r="H9" s="57"/>
      <c r="I9" s="5"/>
    </row>
    <row r="10" spans="1:13" x14ac:dyDescent="0.2">
      <c r="A10" s="234"/>
      <c r="B10" s="23" t="s">
        <v>321</v>
      </c>
      <c r="C10" s="59" t="str">
        <f>ENVIRONMENT!H49</f>
        <v/>
      </c>
      <c r="D10" s="60" t="str">
        <f>ENVIRONMENT!K49</f>
        <v/>
      </c>
      <c r="E10" s="56" t="str">
        <f>IF(F10="0 - Impossible to judge project relevance to this subdimension",0,IF(F10="1 - not at all relevant",1,IF(F10="1",1,IF(F10="2",2,IF(F10="3",3,IF(F10="4",4,IF(F10="5 - somewhat relevant",5,IF(F10="6",6,IF(F10="7",7,IF(F10="8",8,IF(F10="9",9,IF(F10="10 - Very highly relevant",10,""))))))))))))</f>
        <v/>
      </c>
      <c r="F10" s="61" t="str">
        <f>CONCATENATE(ENVIRONMENT!C41,ENVIRONMENT!C42,ENVIRONMENT!C43,ENVIRONMENT!C44,ENVIRONMENT!C45,ENVIRONMENT!C46,ENVIRONMENT!C47)</f>
        <v/>
      </c>
      <c r="G10" s="5"/>
      <c r="H10" s="57"/>
      <c r="I10" s="5"/>
    </row>
    <row r="11" spans="1:13" ht="11.25" customHeight="1" x14ac:dyDescent="0.2">
      <c r="A11" s="234"/>
      <c r="B11" s="23" t="s">
        <v>323</v>
      </c>
      <c r="C11" s="59" t="str">
        <f>ENVIRONMENT!H66</f>
        <v/>
      </c>
      <c r="D11" s="60" t="str">
        <f>ENVIRONMENT!K66</f>
        <v/>
      </c>
      <c r="E11" s="56" t="str">
        <f t="shared" si="0"/>
        <v/>
      </c>
      <c r="F11" s="61" t="str">
        <f>CONCATENATE(ENVIRONMENT!C58,ENVIRONMENT!C59,ENVIRONMENT!C60,ENVIRONMENT!C61,ENVIRONMENT!C62,ENVIRONMENT!C63,ENVIRONMENT!C64)</f>
        <v/>
      </c>
      <c r="G11" s="5"/>
      <c r="H11" s="57"/>
      <c r="I11" s="5"/>
    </row>
    <row r="12" spans="1:13" x14ac:dyDescent="0.2">
      <c r="A12" s="234"/>
      <c r="B12" s="23" t="s">
        <v>322</v>
      </c>
      <c r="C12" s="59" t="str">
        <f>ENVIRONMENT!H83</f>
        <v/>
      </c>
      <c r="D12" s="60" t="str">
        <f>ENVIRONMENT!K83</f>
        <v/>
      </c>
      <c r="E12" s="56" t="str">
        <f t="shared" si="0"/>
        <v/>
      </c>
      <c r="F12" s="61" t="str">
        <f>CONCATENATE(ENVIRONMENT!C75,ENVIRONMENT!C76,ENVIRONMENT!C77,ENVIRONMENT!C78,ENVIRONMENT!C79,ENVIRONMENT!C80,ENVIRONMENT!C81)</f>
        <v/>
      </c>
      <c r="G12" s="5"/>
      <c r="H12" s="57"/>
      <c r="I12" s="5"/>
    </row>
    <row r="13" spans="1:13" x14ac:dyDescent="0.2">
      <c r="A13" s="234"/>
      <c r="B13" s="23" t="s">
        <v>324</v>
      </c>
      <c r="C13" s="59" t="str">
        <f>ENVIRONMENT!H101</f>
        <v/>
      </c>
      <c r="D13" s="60" t="str">
        <f>ENVIRONMENT!K101</f>
        <v/>
      </c>
      <c r="E13" s="56" t="str">
        <f t="shared" si="0"/>
        <v/>
      </c>
      <c r="F13" s="61" t="str">
        <f>CONCATENATE(ENVIRONMENT!C93,ENVIRONMENT!C94,ENVIRONMENT!C95,ENVIRONMENT!C96,ENVIRONMENT!C97,ENVIRONMENT!C98,ENVIRONMENT!C99)</f>
        <v/>
      </c>
      <c r="G13" s="5"/>
      <c r="H13" s="57"/>
      <c r="I13" s="5"/>
    </row>
    <row r="14" spans="1:13" x14ac:dyDescent="0.2">
      <c r="G14" s="5"/>
      <c r="H14" s="57"/>
      <c r="I14" s="5"/>
    </row>
    <row r="15" spans="1:13" x14ac:dyDescent="0.2">
      <c r="A15" s="234" t="s">
        <v>49</v>
      </c>
      <c r="B15" s="23" t="s">
        <v>309</v>
      </c>
      <c r="C15" s="59" t="str">
        <f>'HUMAN RIGHTS'!H15</f>
        <v/>
      </c>
      <c r="D15" s="60" t="str">
        <f>'HUMAN RIGHTS'!K15</f>
        <v/>
      </c>
      <c r="E15" s="56" t="str">
        <f t="shared" ref="E15:E23" si="1">IF(F15="0 - Impossible to judge project relevance to this subdimension",0,IF(F15="1 - not at all relevant",1,IF(F15="1",1,IF(F15="2",2,IF(F15="3",3,IF(F15="4",4,IF(F15="5 - somewhat relevant",5,IF(F15="6",6,IF(F15="7",7,IF(F15="8",8,IF(F15="9",9,IF(F15="10 - Very highly relevant",10,""))))))))))))</f>
        <v/>
      </c>
      <c r="F15" s="61" t="str">
        <f>CONCATENATE('HUMAN RIGHTS'!C7,'HUMAN RIGHTS'!C8,'HUMAN RIGHTS'!C9,'HUMAN RIGHTS'!C10,'HUMAN RIGHTS'!C11,'HUMAN RIGHTS'!C12,'HUMAN RIGHTS'!C13)</f>
        <v/>
      </c>
      <c r="G15" s="5"/>
      <c r="H15" s="57"/>
      <c r="I15" s="5"/>
    </row>
    <row r="16" spans="1:13" x14ac:dyDescent="0.2">
      <c r="A16" s="234"/>
      <c r="B16" s="23" t="s">
        <v>310</v>
      </c>
      <c r="C16" s="59" t="str">
        <f>'HUMAN RIGHTS'!H29</f>
        <v/>
      </c>
      <c r="D16" s="60" t="str">
        <f>'HUMAN RIGHTS'!K29</f>
        <v/>
      </c>
      <c r="E16" s="56" t="str">
        <f t="shared" si="1"/>
        <v/>
      </c>
      <c r="F16" s="61" t="str">
        <f>CONCATENATE('HUMAN RIGHTS'!C21,'HUMAN RIGHTS'!C22,'HUMAN RIGHTS'!C23,'HUMAN RIGHTS'!C24,'HUMAN RIGHTS'!C25,'HUMAN RIGHTS'!C26,'HUMAN RIGHTS'!C27)</f>
        <v/>
      </c>
      <c r="G16" s="5"/>
      <c r="H16" s="57"/>
      <c r="I16" s="5"/>
    </row>
    <row r="17" spans="1:14" ht="12" customHeight="1" x14ac:dyDescent="0.2">
      <c r="A17" s="234"/>
      <c r="B17" s="21" t="s">
        <v>311</v>
      </c>
      <c r="C17" s="59" t="str">
        <f>'HUMAN RIGHTS'!H46</f>
        <v/>
      </c>
      <c r="D17" s="60" t="str">
        <f>'HUMAN RIGHTS'!K46</f>
        <v/>
      </c>
      <c r="E17" s="56" t="str">
        <f>IF(F17="0 - Impossible to judge project relevance to this subdimension",0,IF(F17="1 - not at all relevant",1,IF(F17="1",1,IF(F17="2",2,IF(F17="3",3,IF(F17="4",4,IF(F17="5 - somewhat relevant",5,IF(F17="6",6,IF(F17="7",7,IF(F17="8",8,IF(F17="9",9,IF(F17="10 - Very highly relevant",10,""))))))))))))</f>
        <v/>
      </c>
      <c r="F17" s="61" t="str">
        <f>CONCATENATE('HUMAN RIGHTS'!C38,'HUMAN RIGHTS'!C39,'HUMAN RIGHTS'!C40,'HUMAN RIGHTS'!C41,'HUMAN RIGHTS'!C42,'HUMAN RIGHTS'!C43,'HUMAN RIGHTS'!C44)</f>
        <v/>
      </c>
      <c r="G17" s="5"/>
      <c r="H17" s="5"/>
      <c r="I17" s="5"/>
      <c r="J17" s="5"/>
      <c r="K17" s="5"/>
      <c r="L17" s="5"/>
    </row>
    <row r="18" spans="1:14" ht="11.25" customHeight="1" x14ac:dyDescent="0.2">
      <c r="A18" s="234"/>
      <c r="B18" s="23" t="s">
        <v>312</v>
      </c>
      <c r="C18" s="59" t="str">
        <f>GENDER!H15</f>
        <v/>
      </c>
      <c r="D18" s="60" t="str">
        <f>GENDER!K15</f>
        <v/>
      </c>
      <c r="E18" s="56" t="str">
        <f t="shared" si="1"/>
        <v/>
      </c>
      <c r="F18" s="61" t="str">
        <f>CONCATENATE(GENDER!C7,GENDER!C8,GENDER!C9,GENDER!C10,GENDER!C11,GENDER!C12,GENDER!C13)</f>
        <v/>
      </c>
      <c r="G18" s="5"/>
      <c r="H18" s="57"/>
      <c r="I18" s="5"/>
      <c r="J18" s="5"/>
      <c r="K18" s="5"/>
      <c r="L18" s="23"/>
    </row>
    <row r="19" spans="1:14" ht="11.25" customHeight="1" x14ac:dyDescent="0.2">
      <c r="A19" s="234"/>
      <c r="B19" s="23" t="s">
        <v>313</v>
      </c>
      <c r="C19" s="59" t="str">
        <f>GENDER!H29</f>
        <v/>
      </c>
      <c r="D19" s="60" t="str">
        <f>GENDER!K29</f>
        <v/>
      </c>
      <c r="E19" s="56" t="str">
        <f t="shared" si="1"/>
        <v/>
      </c>
      <c r="F19" s="61" t="str">
        <f>CONCATENATE(GENDER!C21,GENDER!C22,GENDER!C23,GENDER!C24,GENDER!C25,GENDER!C26,GENDER!C27)</f>
        <v/>
      </c>
      <c r="G19" s="5"/>
      <c r="H19" s="57"/>
      <c r="I19" s="5"/>
      <c r="J19" s="5"/>
      <c r="K19" s="5"/>
      <c r="L19" s="23"/>
    </row>
    <row r="20" spans="1:14" ht="11.25" customHeight="1" x14ac:dyDescent="0.2">
      <c r="A20" s="234"/>
      <c r="B20" s="23" t="s">
        <v>314</v>
      </c>
      <c r="C20" s="59" t="str">
        <f>GENDER!H46</f>
        <v/>
      </c>
      <c r="D20" s="60" t="str">
        <f>GENDER!K46</f>
        <v/>
      </c>
      <c r="E20" s="56" t="str">
        <f t="shared" si="1"/>
        <v/>
      </c>
      <c r="F20" s="61" t="str">
        <f>CONCATENATE(GENDER!C38,GENDER!C39,GENDER!C40,GENDER!C41,GENDER!C42,GENDER!C43,GENDER!C44)</f>
        <v/>
      </c>
      <c r="G20" s="5"/>
      <c r="H20" s="57"/>
      <c r="I20" s="5"/>
      <c r="J20" s="5"/>
      <c r="K20" s="5"/>
      <c r="L20" s="23"/>
    </row>
    <row r="21" spans="1:14" ht="11.25" customHeight="1" x14ac:dyDescent="0.2">
      <c r="A21" s="234"/>
      <c r="B21" s="23" t="s">
        <v>315</v>
      </c>
      <c r="C21" s="59" t="str">
        <f>GENDER!H63</f>
        <v/>
      </c>
      <c r="D21" s="60" t="str">
        <f>GENDER!K63</f>
        <v/>
      </c>
      <c r="E21" s="56" t="str">
        <f t="shared" si="1"/>
        <v/>
      </c>
      <c r="F21" s="61" t="str">
        <f>CONCATENATE(GENDER!C55,GENDER!C56,GENDER!C57,GENDER!C58,GENDER!C59,GENDER!C60,GENDER!C61)</f>
        <v/>
      </c>
      <c r="G21" s="5"/>
      <c r="H21" s="57"/>
      <c r="I21" s="5"/>
      <c r="J21" s="5"/>
      <c r="K21" s="5"/>
      <c r="L21" s="23"/>
    </row>
    <row r="22" spans="1:14" ht="12" customHeight="1" x14ac:dyDescent="0.2">
      <c r="A22" s="234"/>
      <c r="B22" s="23" t="s">
        <v>316</v>
      </c>
      <c r="C22" s="59" t="str">
        <f>GENDER!H80</f>
        <v/>
      </c>
      <c r="D22" s="60" t="str">
        <f>GENDER!K80</f>
        <v/>
      </c>
      <c r="E22" s="56" t="str">
        <f t="shared" si="1"/>
        <v/>
      </c>
      <c r="F22" s="61" t="str">
        <f>CONCATENATE(GENDER!C72,GENDER!C73,GENDER!C74,GENDER!C75,GENDER!C76,GENDER!C77,GENDER!C78)</f>
        <v/>
      </c>
      <c r="G22" s="5"/>
      <c r="H22" s="57"/>
      <c r="I22" s="5"/>
      <c r="J22" s="5"/>
      <c r="K22" s="5"/>
      <c r="L22" s="23"/>
    </row>
    <row r="23" spans="1:14" x14ac:dyDescent="0.2">
      <c r="A23" s="234"/>
      <c r="B23" s="23" t="s">
        <v>317</v>
      </c>
      <c r="C23" s="59" t="str">
        <f>GENDER!H97</f>
        <v/>
      </c>
      <c r="D23" s="60" t="str">
        <f>GENDER!K97</f>
        <v/>
      </c>
      <c r="E23" s="56" t="str">
        <f t="shared" si="1"/>
        <v/>
      </c>
      <c r="F23" s="61" t="str">
        <f>CONCATENATE(GENDER!C89,GENDER!C90,GENDER!C91,GENDER!C92,GENDER!C93,GENDER!C94,GENDER!C95)</f>
        <v/>
      </c>
      <c r="G23" s="5"/>
      <c r="H23" s="57"/>
      <c r="I23" s="5"/>
      <c r="J23" s="5"/>
      <c r="K23" s="5"/>
      <c r="L23" s="23"/>
    </row>
    <row r="25" spans="1:14" x14ac:dyDescent="0.2">
      <c r="B25" s="2"/>
    </row>
    <row r="30" spans="1:14" x14ac:dyDescent="0.2">
      <c r="A30" s="116" t="s">
        <v>353</v>
      </c>
      <c r="B30" s="1" t="s">
        <v>354</v>
      </c>
      <c r="H30" s="1" t="s">
        <v>353</v>
      </c>
    </row>
    <row r="31" spans="1:14" ht="18" customHeight="1" x14ac:dyDescent="0.2">
      <c r="A31" s="116"/>
      <c r="B31" s="73" t="s">
        <v>304</v>
      </c>
    </row>
    <row r="32" spans="1:14" x14ac:dyDescent="0.2">
      <c r="A32" s="116" t="s">
        <v>355</v>
      </c>
      <c r="B32" s="1" t="s">
        <v>361</v>
      </c>
      <c r="G32" s="56" t="b">
        <f>IF(OR('PROCESS AND CONTEXT'!F6="To a Great Extent",'PROCESS AND CONTEXT'!F6="Somewhat"),1,IF(OR('PROCESS AND CONTEXT'!F6="Not at All",'PROCESS AND CONTEXT'!F6="Very Little"),0))</f>
        <v>0</v>
      </c>
      <c r="H32" s="1" t="s">
        <v>355</v>
      </c>
      <c r="I32" s="56">
        <f>SUM(G32:G36)</f>
        <v>0</v>
      </c>
      <c r="J32" s="56" t="str">
        <f>IF(AND(I32=1,G32=1),H32,IF(AND(I32=1,G33=1),H33,IF(AND(I32=1,G34=1),H34,IF(AND(I32=1,G35=1),H35,IF(AND(I32=1,G36=1),H36,"")))))</f>
        <v/>
      </c>
      <c r="K32" s="56" t="str">
        <f>IF(AND(I32=2,G32=1,G33=1),H32,IF(AND(I32=2,G32=1,G34=1),H32,IF(AND(I32=2,G32=1,G35=1),H32,IF(AND(I32=2,G32=1,G36=1),H32,IF(AND(I32=2,G33=1,G34=1),H33,IF(AND(I32=2,G33=1,G35=1),H33,IF(AND(I32=2,G33=1,G36=1),H33,IF(AND(I32=2,G34=1,G35=1),H34,IF(AND(I32=2,G34=1,G36=1),H34,IF(AND(I32=2,G35=1,G36=1),H35,""))))))))))</f>
        <v/>
      </c>
      <c r="L32" s="56" t="str">
        <f>IF(AND(I32=3,G32=1,G33=1,G34=1),H32,IF(AND(I32=3,G32=1,G33=1,G35=1),H32,IF(AND(I32=3,G32=1,G33=1,G36=1),H32,IF(AND(I32=3,G32=1,G34=1,G35=1),H32,IF(AND(I32=3,G32=1,G34=1,G36=1),H32,IF(AND(I32=3,G32=1,G35=1,G36=1),H32,IF(AND(I32=3,G33=1,G34=1,G35=1),H33,IF(AND(I32=3,G33=1,G34=1,G36=1),H33,IF(AND(I32=3,G33=1,G35=1,G36=1),H33,IF(AND(I32=3,G34=1,G35=1,G36=1),H34,""))))))))))</f>
        <v/>
      </c>
      <c r="M32" s="56" t="str">
        <f>IF(AND(I32=4,G32=1,G33=1,G34=1,G35=1),H32,IF(AND(I32=4,G32=1,G33=1,G34=1,G36=1),H32,IF(AND(I32=4,G32=1,G33=1,G35=1,G36=1),H32,IF(AND(I32=4,G32=1,G34=1,G35=1,G36=1),H32,IF(AND(I32=4,G33=1,G34=1,G35=1,G36=1),H33,"")))))</f>
        <v/>
      </c>
      <c r="N32" s="56" t="str">
        <f>IF(I32=5,DATA!H32,"")</f>
        <v/>
      </c>
    </row>
    <row r="33" spans="1:19" ht="15" x14ac:dyDescent="0.25">
      <c r="A33" s="116" t="s">
        <v>356</v>
      </c>
      <c r="B33" s="1" t="s">
        <v>362</v>
      </c>
      <c r="G33" s="56" t="b">
        <f>IF(OR('PROCESS AND CONTEXT'!F7="To a Great Extent",'PROCESS AND CONTEXT'!F7="Somewhat"),1,IF(OR('PROCESS AND CONTEXT'!F7="Not at All",'PROCESS AND CONTEXT'!F7="Very Little"),0))</f>
        <v>0</v>
      </c>
      <c r="H33" s="1" t="s">
        <v>356</v>
      </c>
      <c r="I33" s="58"/>
      <c r="J33" s="58"/>
      <c r="K33" s="56" t="str">
        <f>IF(AND(I32=2,G32=1,G33=1),H33,IF(AND(I32=2,G32=1,G34=1),H34,IF(AND(I32=2,G32=1,G35=1),H35,IF(AND(I32=2,G32=1,G36=1),H36,IF(AND(I32=2,G33=1,G34=1),H34,IF(AND(I32=2,G33=1,G35=1),H35,IF(AND(I32=2,G33=1,G36=1),H36,IF(AND(I32=2,G34=1,G35=1),H35,IF(AND(I32=2,G34=1,G36=1),H36,IF(AND(I32=2,G35=1,G36=1),H36,""))))))))))</f>
        <v/>
      </c>
      <c r="L33" s="56" t="str">
        <f>IF(AND(I32=3,G32=1,G33=1,G34=1),H33,IF(AND(I32=3,G32=1,G33=1,G35=1),H33,IF(AND(I32=3,G32=1,G33=1,G36=1),H33,IF(AND(I32=3,G32=1,G34=1,G35=1),H34,IF(AND(I32=3,G32=1,G34=1,G36=1),H34,IF(AND(I32=3,G32=1,G35=1,G36=1),H35,IF(AND(I32=3,G33=1,G34=1,G35=1),H34,IF(AND(I32=3,G33=1,G34=1,G36=1),H34,IF(AND(I32=3,G33=1,G35=1,G36=1),H35,IF(AND(I32=3,G34=1,G35=1,G36=1),H35,""))))))))))</f>
        <v/>
      </c>
      <c r="M33" s="56" t="str">
        <f>IF(AND(I32=4,G32=1,G33=1,G34=1,G35=1),H33,IF(AND(I32=4,G32=1,G33=1,G34=1,G36=1),H33,IF(AND(I32=4,G32=1,G33=1,G35=1,G36=1),H33,IF(AND(I32=4,G32=1,G34=1,G35=1,G36=1),H34,IF(AND(I32=4,G33=1,G34=1,G35=1,G36=1),H34,"")))))</f>
        <v/>
      </c>
      <c r="N33" s="56" t="str">
        <f>IF(I32=5,DATA!H33,"")</f>
        <v/>
      </c>
      <c r="R33"/>
      <c r="S33"/>
    </row>
    <row r="34" spans="1:19" ht="15" x14ac:dyDescent="0.25">
      <c r="A34" s="116" t="s">
        <v>357</v>
      </c>
      <c r="B34" s="1" t="s">
        <v>363</v>
      </c>
      <c r="G34" s="56" t="b">
        <f>IF(OR('PROCESS AND CONTEXT'!F8="To a Great Extent",'PROCESS AND CONTEXT'!F8="Somewhat"),1,IF(OR('PROCESS AND CONTEXT'!F8="Not at All",'PROCESS AND CONTEXT'!F8="Very Little"),0))</f>
        <v>0</v>
      </c>
      <c r="H34" s="1" t="s">
        <v>357</v>
      </c>
      <c r="I34" s="58"/>
      <c r="J34" s="58"/>
      <c r="K34" s="58"/>
      <c r="L34" s="56" t="str">
        <f>IF(AND(I32=3,G32=1,G33=1,G34=1),H34,IF(AND(I32=3,G32=1,G33=1,G35=1),H35,IF(AND(I32=3,G32=1,G33=1,G36=1),H36,IF(AND(I32=3,G32=1,G34=1,G35=1),H35,IF(AND(I32=3,G32=1,G34=1,G36=1),H36,IF(AND(I32=3,G32=1,G35=1,G36=1),H36,IF(AND(I32=3,G33=1,G34=1,G35=1),H35,IF(AND(I32=3,G33=1,G34=1,G36=1),H36,IF(AND(I32=3,G33=1,G35=1,G36=1),H36,IF(AND(I32=3,G34=1,G35=1,G36=1),H36,""))))))))))</f>
        <v/>
      </c>
      <c r="M34" s="56" t="str">
        <f>IF(AND(I32=4,G32=1,G33=1,G34=1,G35=1),H34,IF(AND(I32=4,G32=1,G33=1,G34=1,G36=1),H34,IF(AND(I32=4,G32=1,G33=1,G35=1,G36=1),H35,IF(AND(I32=4,G32=1,G34=1,G35=1,G36=1),H35,IF(AND(I32=4,G33=1,G34=1,G35=1,G36=1),H35,"")))))</f>
        <v/>
      </c>
      <c r="N34" s="56" t="str">
        <f>IF(I32=5,DATA!H34,"")</f>
        <v/>
      </c>
      <c r="R34"/>
      <c r="S34"/>
    </row>
    <row r="35" spans="1:19" ht="15" x14ac:dyDescent="0.25">
      <c r="A35" s="116" t="s">
        <v>358</v>
      </c>
      <c r="B35" s="1" t="s">
        <v>364</v>
      </c>
      <c r="G35" s="56" t="b">
        <f>IF(OR('PROCESS AND CONTEXT'!F9="To a Great Extent",'PROCESS AND CONTEXT'!F9="Somewhat"),1,IF(OR('PROCESS AND CONTEXT'!F9="Not at All",'PROCESS AND CONTEXT'!F9="Very Little"),0))</f>
        <v>0</v>
      </c>
      <c r="H35" s="1" t="s">
        <v>358</v>
      </c>
      <c r="I35" s="58"/>
      <c r="J35" s="58"/>
      <c r="K35" s="58"/>
      <c r="L35" s="58"/>
      <c r="M35" s="56" t="str">
        <f>IF(AND(I32=4,G32=1,G33=1,G34=1,G35=1),H35,IF(AND(I32=4,G32=1,G33=1,G34=1,G36=1),H36,IF(AND(I32=4,G32=1,G33=1,G35=1,G36=1),H36,IF(AND(I32=4,G32=1,G34=1,G35=1,G36=1),H36,IF(AND(I32=4,G33=1,G34=1,G35=1,G36=1),H36,"")))))</f>
        <v/>
      </c>
      <c r="N35" s="56" t="str">
        <f>IF(I32=5,DATA!H35,"")</f>
        <v/>
      </c>
      <c r="R35"/>
      <c r="S35"/>
    </row>
    <row r="36" spans="1:19" ht="15" x14ac:dyDescent="0.25">
      <c r="A36" s="116" t="s">
        <v>359</v>
      </c>
      <c r="B36" s="1" t="s">
        <v>365</v>
      </c>
      <c r="G36" s="56" t="b">
        <f>IF(OR('PROCESS AND CONTEXT'!F10="To a Great Extent",'PROCESS AND CONTEXT'!F10="Somewhat"),1,IF(OR('PROCESS AND CONTEXT'!F10="Not at All",'PROCESS AND CONTEXT'!F10="Very Little"),0))</f>
        <v>0</v>
      </c>
      <c r="H36" s="1" t="s">
        <v>359</v>
      </c>
      <c r="I36" s="58"/>
      <c r="J36" s="58"/>
      <c r="K36" s="58"/>
      <c r="L36" s="58"/>
      <c r="M36" s="78"/>
      <c r="N36" s="56" t="str">
        <f>IF(I32=5,DATA!H36,"")</f>
        <v/>
      </c>
      <c r="R36"/>
      <c r="S36"/>
    </row>
    <row r="37" spans="1:19" ht="15" x14ac:dyDescent="0.25">
      <c r="A37" s="116" t="s">
        <v>360</v>
      </c>
      <c r="B37" s="1" t="s">
        <v>366</v>
      </c>
      <c r="C37" s="1" t="s">
        <v>431</v>
      </c>
      <c r="D37" s="110" t="s">
        <v>504</v>
      </c>
      <c r="G37" s="56" t="str">
        <f>IF(OR('PROCESS AND CONTEXT'!F11="To a Great Extent",'PROCESS AND CONTEXT'!F11="Somewhat"),B37,IF(OR('PROCESS AND CONTEXT'!F11="Not at All",'PROCESS AND CONTEXT'!F11="Very Little"),C37,IF('PROCESS AND CONTEXT'!F11="",D37)))</f>
        <v>Context indicator is not relevant.</v>
      </c>
      <c r="I37" s="58"/>
      <c r="J37" s="58"/>
      <c r="K37" s="58"/>
      <c r="L37" s="58"/>
      <c r="M37" s="58"/>
      <c r="R37"/>
      <c r="S37"/>
    </row>
    <row r="38" spans="1:19" ht="18" customHeight="1" x14ac:dyDescent="0.25">
      <c r="B38" s="73" t="s">
        <v>367</v>
      </c>
      <c r="I38" s="58"/>
      <c r="J38" s="58"/>
      <c r="K38" s="58"/>
      <c r="L38" s="58"/>
      <c r="M38" s="58"/>
      <c r="R38"/>
      <c r="S38"/>
    </row>
    <row r="39" spans="1:19" ht="12.75" customHeight="1" x14ac:dyDescent="0.2">
      <c r="A39" s="116" t="s">
        <v>368</v>
      </c>
      <c r="B39" s="1" t="s">
        <v>374</v>
      </c>
      <c r="G39" s="56" t="b">
        <f>IF(OR('PROCESS AND CONTEXT'!F12="To a Great Extent",'PROCESS AND CONTEXT'!F12="Somewhat"),1,IF(OR('PROCESS AND CONTEXT'!F12="Not at All",'PROCESS AND CONTEXT'!F12="Very Little"),0))</f>
        <v>0</v>
      </c>
      <c r="H39" s="1" t="s">
        <v>368</v>
      </c>
      <c r="I39" s="56">
        <f>SUM(G39:G42)</f>
        <v>0</v>
      </c>
      <c r="J39" s="56" t="str">
        <f>IF(AND(I39=1,G39=1),H39,IF(AND(I39=1,G40=1),H40,IF(AND(I39=1,G41=1),H41,IF(AND(I39=1,G42=1),H42,""))))</f>
        <v/>
      </c>
      <c r="K39" s="56" t="str">
        <f>IF(AND(I39=2,G39=1,G40=1),H39,IF(AND(I39=2,G39=1,G41=1),H39,IF(AND(I39=2,G39=1,G42=1),H39,IF(AND(I39=2,G40=1,G41=1),H40,IF(AND(I39=2,G40=1,G42=1),H40,IF(AND(I39=2,G41=1,G42=1),H41,""))))))</f>
        <v/>
      </c>
      <c r="L39" s="56" t="str">
        <f>IF(AND(I39=3,G39=1,G40=1,G41=1),H39,IF(AND(I39=3,G39=1,G40=1,G42=1),H39,IF(AND(I39=3,G39=1,G41=1,G42=1),H39,IF(AND(I39=3,G40=1,G41=1,G42=1),H40,""))))</f>
        <v/>
      </c>
      <c r="M39" s="56" t="str">
        <f>IF(I39=4,DATA!H39,"")</f>
        <v/>
      </c>
    </row>
    <row r="40" spans="1:19" ht="12.75" customHeight="1" x14ac:dyDescent="0.2">
      <c r="A40" s="116" t="s">
        <v>369</v>
      </c>
      <c r="B40" s="1" t="s">
        <v>375</v>
      </c>
      <c r="G40" s="56" t="b">
        <f>IF(OR('PROCESS AND CONTEXT'!F13="To a Great Extent",'PROCESS AND CONTEXT'!F13="Somewhat"),1,IF(OR('PROCESS AND CONTEXT'!F13="Not at All",'PROCESS AND CONTEXT'!F13="Very Little"),0))</f>
        <v>0</v>
      </c>
      <c r="H40" s="1" t="s">
        <v>369</v>
      </c>
      <c r="I40" s="58"/>
      <c r="J40" s="58"/>
      <c r="K40" s="56" t="str">
        <f>IF(AND(I39=2,G39=1,G40=1),H40,IF(AND(I39=2,G39=1,G41=1),H41,IF(AND(I39=2,G39=1,G42=1),H42,IF(AND(I39=2,G40=1,G41=1),H41,IF(AND(I39=2,G40=1,G42=1),H42,IF(AND(I39=2,G41=1,G42=1),H42,""))))))</f>
        <v/>
      </c>
      <c r="L40" s="56" t="str">
        <f>IF(AND(I39=3,G39=1,G40=1,G41=1),H40,IF(AND(I39=3,G39=1,G40=1,G42=1),H40,IF(AND(I39=3,G39=1,G41=1,G42=1),H41,IF(AND(I39=3,G40=1,G41=1,G42=1),H41,""))))</f>
        <v/>
      </c>
      <c r="M40" s="56" t="str">
        <f>IF(I39=4,DATA!H40,"")</f>
        <v/>
      </c>
    </row>
    <row r="41" spans="1:19" ht="12.75" customHeight="1" x14ac:dyDescent="0.2">
      <c r="A41" s="116" t="s">
        <v>370</v>
      </c>
      <c r="B41" s="1" t="s">
        <v>376</v>
      </c>
      <c r="G41" s="56" t="b">
        <f>IF(OR('PROCESS AND CONTEXT'!F14="To a Great Extent",'PROCESS AND CONTEXT'!F14="Somewhat"),1,IF(OR('PROCESS AND CONTEXT'!F14="Not at All",'PROCESS AND CONTEXT'!F14="Very Little"),0))</f>
        <v>0</v>
      </c>
      <c r="H41" s="1" t="s">
        <v>370</v>
      </c>
      <c r="I41" s="58"/>
      <c r="J41" s="58"/>
      <c r="K41" s="58"/>
      <c r="L41" s="56" t="str">
        <f>IF(AND(I39=3,G39=1,G40=1,G41=1),H41,IF(AND(I39=3,G39=1,G40=1,G42=1),H42,IF(AND(I39=3,G39=1,G41=1,G42=1),H42,IF(AND(I39=3,G40=1,G41=1,G42=1),H42,""))))</f>
        <v/>
      </c>
      <c r="M41" s="56" t="str">
        <f>IF(I39=4,DATA!H41,"")</f>
        <v/>
      </c>
    </row>
    <row r="42" spans="1:19" ht="12.75" customHeight="1" x14ac:dyDescent="0.25">
      <c r="A42" s="116" t="s">
        <v>371</v>
      </c>
      <c r="B42" s="1" t="s">
        <v>377</v>
      </c>
      <c r="G42" s="56" t="b">
        <f>IF(OR('PROCESS AND CONTEXT'!F15="To a Great Extent",'PROCESS AND CONTEXT'!F15="Somewhat"),1,IF(OR('PROCESS AND CONTEXT'!F15="Not at All",'PROCESS AND CONTEXT'!F15="Very Little"),0))</f>
        <v>0</v>
      </c>
      <c r="H42" s="1" t="s">
        <v>371</v>
      </c>
      <c r="I42" s="58"/>
      <c r="J42" s="58"/>
      <c r="K42" s="58"/>
      <c r="L42" s="58"/>
      <c r="M42" s="56" t="str">
        <f>IF(I39=4,DATA!H42,"")</f>
        <v/>
      </c>
      <c r="R42" s="117" t="s">
        <v>372</v>
      </c>
      <c r="S42" s="117" t="s">
        <v>373</v>
      </c>
    </row>
    <row r="43" spans="1:19" ht="12.75" customHeight="1" x14ac:dyDescent="0.2">
      <c r="A43" s="116" t="s">
        <v>372</v>
      </c>
      <c r="B43" s="79" t="s">
        <v>378</v>
      </c>
      <c r="C43" s="79" t="s">
        <v>432</v>
      </c>
      <c r="D43" s="79" t="s">
        <v>433</v>
      </c>
      <c r="G43" s="56" t="str">
        <f>IF(AND(DATA!R43="yes",DATA!S43="yes"),C43,IF(AND(DATA!R43="yes",DATA!S43="no"),D43,IF(AND(DATA!R43="no",DATA!S43="yes"),D44,IF(AND(DATA!R43="no",DATA!S43="no"),E44,IF(AND(DATA!R43="yes",DATA!S43=""),C45,IF(AND(DATA!R43="no",DATA!S43=""),C46,IF(AND(DATA!R43="",DATA!S43="yes"),D45,IF(AND(DATA!R43="",DATA!S43="no"),D46,IF(AND(DATA!R43="",DATA!S43=""),C47,"")))))))))</f>
        <v>None of context indicators is relevant.</v>
      </c>
      <c r="I43" s="58"/>
      <c r="J43" s="58"/>
      <c r="K43" s="58"/>
      <c r="L43" s="58"/>
      <c r="M43" s="78"/>
      <c r="R43" s="118" t="str">
        <f>IF(OR('PROCESS AND CONTEXT'!F16="To a Great Extent",'PROCESS AND CONTEXT'!F16="Somewhat"),"yes",IF(OR('PROCESS AND CONTEXT'!F16="Not at All",'PROCESS AND CONTEXT'!F16="Very Little"),"no",IF('PROCESS AND CONTEXT'!F16="","")))</f>
        <v/>
      </c>
      <c r="S43" s="118" t="str">
        <f>IF(OR('PROCESS AND CONTEXT'!F17="To a Great Extent",'PROCESS AND CONTEXT'!F17="Somewhat"),"yes",IF(OR('PROCESS AND CONTEXT'!F17="Not at All",'PROCESS AND CONTEXT'!F17="Very Little"),"no",IF('PROCESS AND CONTEXT'!F17="","")))</f>
        <v/>
      </c>
    </row>
    <row r="44" spans="1:19" ht="12.75" customHeight="1" x14ac:dyDescent="0.2">
      <c r="A44" s="116" t="s">
        <v>373</v>
      </c>
      <c r="B44" s="79" t="s">
        <v>379</v>
      </c>
      <c r="D44" s="79" t="s">
        <v>434</v>
      </c>
      <c r="E44" s="79" t="s">
        <v>435</v>
      </c>
      <c r="G44" s="78"/>
      <c r="I44" s="58"/>
      <c r="J44" s="58"/>
      <c r="K44" s="58"/>
      <c r="L44" s="58"/>
      <c r="M44" s="58"/>
    </row>
    <row r="45" spans="1:19" x14ac:dyDescent="0.2">
      <c r="C45" s="111" t="s">
        <v>378</v>
      </c>
      <c r="D45" s="111" t="s">
        <v>379</v>
      </c>
      <c r="I45" s="58"/>
      <c r="J45" s="58"/>
      <c r="K45" s="58"/>
      <c r="L45" s="58"/>
      <c r="M45" s="58"/>
    </row>
    <row r="46" spans="1:19" x14ac:dyDescent="0.2">
      <c r="C46" s="111" t="s">
        <v>505</v>
      </c>
      <c r="D46" s="111" t="s">
        <v>506</v>
      </c>
      <c r="I46" s="58"/>
      <c r="J46" s="58"/>
      <c r="K46" s="58"/>
      <c r="L46" s="58"/>
      <c r="M46" s="58"/>
    </row>
    <row r="47" spans="1:19" x14ac:dyDescent="0.2">
      <c r="C47" s="110" t="s">
        <v>507</v>
      </c>
      <c r="I47" s="58"/>
      <c r="J47" s="58"/>
      <c r="K47" s="58"/>
      <c r="L47" s="58"/>
      <c r="M47" s="58"/>
    </row>
    <row r="48" spans="1:19" s="74" customFormat="1" ht="16.5" customHeight="1" x14ac:dyDescent="0.2">
      <c r="B48" s="73" t="s">
        <v>392</v>
      </c>
      <c r="I48" s="75"/>
      <c r="J48" s="75"/>
      <c r="K48" s="75"/>
      <c r="L48" s="75"/>
      <c r="M48" s="75"/>
    </row>
    <row r="49" spans="1:21" s="74" customFormat="1" ht="16.5" customHeight="1" x14ac:dyDescent="0.2">
      <c r="A49" s="1" t="s">
        <v>382</v>
      </c>
      <c r="B49" s="1" t="s">
        <v>387</v>
      </c>
      <c r="H49" s="1" t="s">
        <v>382</v>
      </c>
      <c r="I49" s="75"/>
      <c r="J49" s="75"/>
      <c r="K49" s="75"/>
      <c r="L49" s="75"/>
      <c r="M49" s="75"/>
      <c r="S49" s="1"/>
      <c r="T49" s="1"/>
      <c r="U49" s="1"/>
    </row>
    <row r="50" spans="1:21" ht="11.25" customHeight="1" x14ac:dyDescent="0.2">
      <c r="A50" s="116" t="s">
        <v>383</v>
      </c>
      <c r="B50" s="1" t="s">
        <v>388</v>
      </c>
      <c r="G50" s="56" t="b">
        <f>IF(OR('PROCESS AND CONTEXT'!F40="To a Great Extent",'PROCESS AND CONTEXT'!F40="Somewhat"),1,IF(OR('PROCESS AND CONTEXT'!F40="Not at All",'PROCESS AND CONTEXT'!F40="Very Little"),0))</f>
        <v>0</v>
      </c>
      <c r="H50" s="1" t="s">
        <v>383</v>
      </c>
      <c r="I50" s="58"/>
      <c r="J50" s="56" t="str">
        <f>IF(G50=1,H50,"")</f>
        <v/>
      </c>
      <c r="K50" s="58"/>
      <c r="L50" s="58"/>
      <c r="M50" s="58"/>
    </row>
    <row r="51" spans="1:21" ht="11.25" customHeight="1" x14ac:dyDescent="0.25">
      <c r="A51" s="116" t="s">
        <v>384</v>
      </c>
      <c r="B51" s="79" t="s">
        <v>389</v>
      </c>
      <c r="C51" s="79" t="s">
        <v>436</v>
      </c>
      <c r="D51" s="79" t="s">
        <v>437</v>
      </c>
      <c r="E51" s="79" t="s">
        <v>440</v>
      </c>
      <c r="F51" s="79" t="s">
        <v>443</v>
      </c>
      <c r="G51" s="56" t="str">
        <f>IF(AND(R52="yes",S52="yes",T52="yes"),C51,IF(AND(R52="yes",S52="yes",T52="no"),D51,IF(AND(R52="yes",S52="no",T52="yes"),D52,IF(AND(R52="no",S52="yes",T52="yes"),D53,IF(AND(R52="yes",S52="no",T52="no"),E51,IF(AND(R52="no",S52="yes",T52="yes"),E52,IF(AND(R52="no",S52="no",T52="yes"),E53,IF(AND(R52="no",S52="no",T52="no"),F51,IF(AND(R52="yes",S52="yes",T52=""),C54,IF(AND(R52="yes",S52="no",T52=""),C55,IF(AND(R52="no",S52="yes",T52=""),C56,IF(AND(R52="no",S52="no",T52=""),C57,IF(AND(R52="yes",S52="",T52="yes"),D54,IF(AND(R52="yes",S52="",T52="no"),D55,IF(AND(R52="no",S52="",T52="yes"),D56,IF(AND(R52="no",S52="",T52="no"),D57,IF(AND(R52="",S52="yes",T52="yes"),E54,IF(AND(R52="",S52="yes",T52="no"),E55,IF(AND(R52="",S52="no",T52="yes"),E56,IF(AND(R52="",S52="no",T52="no"),E57,IF(AND(R52="yes",S52="",T52=""),C59,IF(AND(R52="no",S52="",T52=""),C60,IF(AND(R52="",S52="yes",T52=""),D59,IF(AND(R52="",S52="no",T52=""),D60,IF(AND(R52="",S52="",T52="yes"),E59,IF(AND(R52="",S52="",T52="no"),E60,IF(AND(R52="",S52="",T52=""),C61,"")))))))))))))))))))))))))))</f>
        <v>None of context indicators is relevant.</v>
      </c>
      <c r="I51" s="58"/>
      <c r="J51" s="58"/>
      <c r="K51" s="58"/>
      <c r="L51" s="58"/>
      <c r="M51" s="58"/>
      <c r="R51" s="117" t="s">
        <v>384</v>
      </c>
      <c r="S51" s="117" t="s">
        <v>385</v>
      </c>
      <c r="T51" s="117" t="s">
        <v>386</v>
      </c>
    </row>
    <row r="52" spans="1:21" ht="11.25" customHeight="1" x14ac:dyDescent="0.2">
      <c r="A52" s="116" t="s">
        <v>385</v>
      </c>
      <c r="B52" s="79" t="s">
        <v>390</v>
      </c>
      <c r="D52" s="79" t="s">
        <v>438</v>
      </c>
      <c r="E52" s="79" t="s">
        <v>441</v>
      </c>
      <c r="G52" s="78"/>
      <c r="I52" s="58"/>
      <c r="J52" s="58"/>
      <c r="K52" s="58"/>
      <c r="L52" s="58"/>
      <c r="M52" s="58"/>
      <c r="R52" s="118" t="str">
        <f>IF(OR('PROCESS AND CONTEXT'!F41="To a Great Extent",'PROCESS AND CONTEXT'!F41="Somewhat"),"yes",IF(OR('PROCESS AND CONTEXT'!F41="Not at All",'PROCESS AND CONTEXT'!F41="Very Little"),"no",IF('PROCESS AND CONTEXT'!F41="","")))</f>
        <v/>
      </c>
      <c r="S52" s="118" t="str">
        <f>IF(OR('PROCESS AND CONTEXT'!F42="To a Great Extent",'PROCESS AND CONTEXT'!F42="Somewhat"),"yes",IF(OR('PROCESS AND CONTEXT'!F42="Not at All",'PROCESS AND CONTEXT'!F42="Very Little"),"no",IF('PROCESS AND CONTEXT'!F42="","")))</f>
        <v/>
      </c>
      <c r="T52" s="118" t="str">
        <f>IF(OR('PROCESS AND CONTEXT'!F43="To a Great Extent",'PROCESS AND CONTEXT'!F43="Somewhat"),"yes",IF(OR('PROCESS AND CONTEXT'!F43="Not at All",'PROCESS AND CONTEXT'!F43="Very Little"),"no",IF('PROCESS AND CONTEXT'!F43="","")))</f>
        <v/>
      </c>
    </row>
    <row r="53" spans="1:21" ht="12" customHeight="1" x14ac:dyDescent="0.2">
      <c r="A53" s="116" t="s">
        <v>386</v>
      </c>
      <c r="B53" s="79" t="s">
        <v>391</v>
      </c>
      <c r="D53" s="79" t="s">
        <v>439</v>
      </c>
      <c r="E53" s="79" t="s">
        <v>442</v>
      </c>
      <c r="I53" s="58"/>
      <c r="J53" s="58"/>
      <c r="K53" s="58"/>
      <c r="L53" s="58"/>
      <c r="M53" s="58"/>
    </row>
    <row r="54" spans="1:21" ht="12" customHeight="1" x14ac:dyDescent="0.2">
      <c r="B54" s="79"/>
      <c r="C54" s="112" t="s">
        <v>508</v>
      </c>
      <c r="D54" s="112" t="s">
        <v>516</v>
      </c>
      <c r="E54" s="112" t="s">
        <v>524</v>
      </c>
      <c r="I54" s="58"/>
      <c r="J54" s="58"/>
      <c r="K54" s="58"/>
      <c r="L54" s="58"/>
      <c r="M54" s="58"/>
    </row>
    <row r="55" spans="1:21" ht="12" customHeight="1" x14ac:dyDescent="0.2">
      <c r="B55" s="79"/>
      <c r="C55" s="112" t="s">
        <v>509</v>
      </c>
      <c r="D55" s="112" t="s">
        <v>532</v>
      </c>
      <c r="E55" s="112" t="s">
        <v>535</v>
      </c>
      <c r="I55" s="58"/>
      <c r="J55" s="58"/>
      <c r="K55" s="58"/>
      <c r="L55" s="58"/>
      <c r="M55" s="58"/>
    </row>
    <row r="56" spans="1:21" ht="12" customHeight="1" x14ac:dyDescent="0.2">
      <c r="B56" s="79"/>
      <c r="C56" s="112" t="s">
        <v>510</v>
      </c>
      <c r="D56" s="112" t="s">
        <v>533</v>
      </c>
      <c r="E56" s="112" t="s">
        <v>536</v>
      </c>
      <c r="I56" s="58"/>
      <c r="J56" s="58"/>
      <c r="K56" s="58"/>
      <c r="L56" s="58"/>
      <c r="M56" s="58"/>
    </row>
    <row r="57" spans="1:21" ht="12" customHeight="1" x14ac:dyDescent="0.2">
      <c r="B57" s="79"/>
      <c r="C57" s="112" t="s">
        <v>511</v>
      </c>
      <c r="D57" s="112" t="s">
        <v>534</v>
      </c>
      <c r="E57" s="112" t="s">
        <v>537</v>
      </c>
      <c r="I57" s="58"/>
      <c r="J57" s="58"/>
      <c r="K57" s="58"/>
      <c r="L57" s="58"/>
      <c r="M57" s="58"/>
    </row>
    <row r="58" spans="1:21" ht="12" customHeight="1" x14ac:dyDescent="0.2">
      <c r="B58" s="79"/>
      <c r="D58" s="79"/>
      <c r="E58" s="79"/>
      <c r="I58" s="58"/>
      <c r="J58" s="58"/>
      <c r="K58" s="58"/>
      <c r="L58" s="58"/>
      <c r="M58" s="58"/>
    </row>
    <row r="59" spans="1:21" ht="12" customHeight="1" x14ac:dyDescent="0.2">
      <c r="B59" s="79"/>
      <c r="C59" s="112" t="s">
        <v>389</v>
      </c>
      <c r="D59" s="112" t="s">
        <v>529</v>
      </c>
      <c r="E59" s="112" t="s">
        <v>391</v>
      </c>
      <c r="I59" s="58"/>
      <c r="J59" s="58"/>
      <c r="K59" s="58"/>
      <c r="L59" s="58"/>
      <c r="M59" s="58"/>
    </row>
    <row r="60" spans="1:21" ht="12" customHeight="1" x14ac:dyDescent="0.2">
      <c r="B60" s="79"/>
      <c r="C60" s="112" t="s">
        <v>528</v>
      </c>
      <c r="D60" s="112" t="s">
        <v>530</v>
      </c>
      <c r="E60" s="112" t="s">
        <v>531</v>
      </c>
      <c r="I60" s="58"/>
      <c r="J60" s="58"/>
      <c r="K60" s="58"/>
      <c r="L60" s="58"/>
      <c r="M60" s="58"/>
    </row>
    <row r="61" spans="1:21" ht="12" customHeight="1" x14ac:dyDescent="0.2">
      <c r="B61" s="79"/>
      <c r="C61" s="110" t="s">
        <v>507</v>
      </c>
      <c r="D61" s="79"/>
      <c r="E61" s="79"/>
      <c r="I61" s="58"/>
      <c r="J61" s="58"/>
      <c r="K61" s="58"/>
      <c r="L61" s="58"/>
      <c r="M61" s="58"/>
    </row>
    <row r="62" spans="1:21" ht="12" customHeight="1" x14ac:dyDescent="0.2">
      <c r="B62" s="79"/>
      <c r="D62" s="79"/>
      <c r="E62" s="79"/>
      <c r="I62" s="58"/>
      <c r="J62" s="58"/>
      <c r="K62" s="58"/>
      <c r="L62" s="58"/>
      <c r="M62" s="58"/>
    </row>
    <row r="63" spans="1:21" s="74" customFormat="1" ht="16.5" customHeight="1" x14ac:dyDescent="0.2">
      <c r="B63" s="73" t="s">
        <v>393</v>
      </c>
      <c r="I63" s="75"/>
      <c r="J63" s="75"/>
      <c r="K63" s="75"/>
      <c r="L63" s="75"/>
      <c r="M63" s="75"/>
    </row>
    <row r="64" spans="1:21" customFormat="1" ht="16.5" customHeight="1" x14ac:dyDescent="0.25">
      <c r="A64" s="1" t="s">
        <v>396</v>
      </c>
      <c r="B64" s="1" t="s">
        <v>394</v>
      </c>
      <c r="H64" s="1" t="s">
        <v>396</v>
      </c>
    </row>
    <row r="65" spans="1:20" ht="11.25" customHeight="1" x14ac:dyDescent="0.2">
      <c r="A65" s="116" t="s">
        <v>397</v>
      </c>
      <c r="B65" s="1" t="s">
        <v>395</v>
      </c>
      <c r="G65" s="56" t="b">
        <f>IF(OR('PROCESS AND CONTEXT'!F45="To a Great Extent",'PROCESS AND CONTEXT'!F45="Somewhat"),1,IF(OR('PROCESS AND CONTEXT'!F45="Not at All",'PROCESS AND CONTEXT'!F45="Very Little"),0))</f>
        <v>0</v>
      </c>
      <c r="H65" s="1" t="s">
        <v>397</v>
      </c>
      <c r="I65" s="56">
        <f>SUM(G65:G68)</f>
        <v>0</v>
      </c>
      <c r="J65" s="56" t="str">
        <f>IF(AND(I65=1,G65=1),H65,IF(AND(I65=1,G66=1),H66,IF(AND(I65=1,G67=1),H67,IF(AND(I65=1,G68=1),H68,""))))</f>
        <v/>
      </c>
      <c r="K65" s="56" t="str">
        <f>IF(AND(I65=2,G65=1,G66=1),H65,IF(AND(I65=2,G65=1,G67=1),H65,IF(AND(I65=2,G65=1,G68=1),H65,IF(AND(I65=2,G66=1,G67=1),H66,IF(AND(I65=2,G66=1,G68=1),H66,IF(AND(I65=2,G67=1,G68=1),H67,""))))))</f>
        <v/>
      </c>
      <c r="L65" s="56" t="str">
        <f>IF(AND(I65=3,G65=1,G66=1,G67=1),H65,IF(AND(I65=3,G65=1,G66=1,G68=1),H65,IF(AND(I65=3,G65=1,G67=1,G68=1),H65,IF(AND(I65=3,G66=1,G67=1,G68=1),H66,""))))</f>
        <v/>
      </c>
      <c r="M65" s="56" t="str">
        <f>IF(I65=4,DATA!H65,"")</f>
        <v/>
      </c>
    </row>
    <row r="66" spans="1:20" ht="11.25" customHeight="1" x14ac:dyDescent="0.2">
      <c r="A66" s="116" t="s">
        <v>398</v>
      </c>
      <c r="B66" s="1" t="s">
        <v>404</v>
      </c>
      <c r="G66" s="56" t="b">
        <f>IF(OR('PROCESS AND CONTEXT'!F46="To a Great Extent",'PROCESS AND CONTEXT'!F46="Somewhat"),1,IF(OR('PROCESS AND CONTEXT'!F46="Not at All",'PROCESS AND CONTEXT'!F46="Very Little"),0))</f>
        <v>0</v>
      </c>
      <c r="H66" s="1" t="s">
        <v>398</v>
      </c>
      <c r="I66" s="58"/>
      <c r="J66" s="58"/>
      <c r="K66" s="56" t="str">
        <f>IF(AND(I65=2,G65=1,G66=1),H66,IF(AND(I65=2,G65=1,G67=1),H67,IF(AND(I65=2,G65=1,G68=1),H68,IF(AND(I65=2,G66=1,G67=1),H67,IF(AND(I65=2,G66=1,G68=1),H68,IF(AND(I65=2,G67=1,G68=1),H68,""))))))</f>
        <v/>
      </c>
      <c r="L66" s="56" t="str">
        <f>IF(AND(I65=3,G65=1,G66=1,G67=1),H66,IF(AND(I65=3,G65=1,G66=1,G68=1),H66,IF(AND(I65=3,G65=1,G67=1,G68=1),H67,IF(AND(I65=3,G66=1,G67=1,G68=1),H67,""))))</f>
        <v/>
      </c>
      <c r="M66" s="56" t="str">
        <f>IF(I65=4,DATA!H66,"")</f>
        <v/>
      </c>
    </row>
    <row r="67" spans="1:20" ht="11.25" customHeight="1" x14ac:dyDescent="0.2">
      <c r="A67" s="116" t="s">
        <v>399</v>
      </c>
      <c r="B67" s="1" t="s">
        <v>405</v>
      </c>
      <c r="G67" s="56" t="b">
        <f>IF(OR('PROCESS AND CONTEXT'!F47="To a Great Extent",'PROCESS AND CONTEXT'!F47="Somewhat"),1,IF(OR('PROCESS AND CONTEXT'!F47="Not at All",'PROCESS AND CONTEXT'!F47="Very Little"),0))</f>
        <v>0</v>
      </c>
      <c r="H67" s="1" t="s">
        <v>399</v>
      </c>
      <c r="I67" s="58"/>
      <c r="J67" s="58"/>
      <c r="K67" s="58"/>
      <c r="L67" s="56" t="str">
        <f>IF(AND(I65=3,G65=1,G66=1,G67=1),H67,IF(AND(I65=3,G65=1,G66=1,G68=1),H68,IF(AND(I65=3,G65=1,G67=1,G68=1),H68,IF(AND(I65=3,G66=1,G67=1,G68=1),H68,""))))</f>
        <v/>
      </c>
      <c r="M67" s="56" t="str">
        <f>IF(I65=4,DATA!H67,"")</f>
        <v/>
      </c>
    </row>
    <row r="68" spans="1:20" ht="11.25" customHeight="1" x14ac:dyDescent="0.2">
      <c r="A68" s="116" t="s">
        <v>400</v>
      </c>
      <c r="B68" s="1" t="s">
        <v>406</v>
      </c>
      <c r="G68" s="56" t="b">
        <f>IF(OR('PROCESS AND CONTEXT'!F48="To a Great Extent",'PROCESS AND CONTEXT'!F48="Somewhat"),1,IF(OR('PROCESS AND CONTEXT'!F48="Not at All",'PROCESS AND CONTEXT'!F48="Very Little"),0))</f>
        <v>0</v>
      </c>
      <c r="H68" s="1" t="s">
        <v>400</v>
      </c>
      <c r="I68" s="58"/>
      <c r="J68" s="58"/>
      <c r="K68" s="58"/>
      <c r="L68" s="58"/>
      <c r="M68" s="56" t="str">
        <f>IF(I65=4,DATA!H68,"")</f>
        <v/>
      </c>
    </row>
    <row r="69" spans="1:20" ht="11.25" customHeight="1" x14ac:dyDescent="0.25">
      <c r="A69" s="116" t="s">
        <v>401</v>
      </c>
      <c r="B69" s="79" t="s">
        <v>407</v>
      </c>
      <c r="C69" s="79" t="s">
        <v>444</v>
      </c>
      <c r="D69" s="79" t="s">
        <v>445</v>
      </c>
      <c r="E69" s="79" t="s">
        <v>448</v>
      </c>
      <c r="F69" s="79" t="s">
        <v>451</v>
      </c>
      <c r="G69" s="56" t="str">
        <f>IF(AND(R70="yes",S70="yes",T70="yes"),C69,IF(AND(R70="yes",S70="yes",T70="no"),D69,IF(AND(R70="yes",S70="no",T70="yes"),D70,IF(AND(R70="no",S70="yes",T70="yes"),D71,IF(AND(R70="yes",S70="no",T70="no"),E69,IF(AND(R70="no",S70="yes",T70="yes"),E70,IF(AND(R70="no",S70="no",T70="yes"),E71,IF(AND(R70="no",S70="no",T70="no"),F69,IF(AND(R70="yes",S70="yes",T70=""),C72,IF(AND(R70="yes",S70="no",T70=""),C73,IF(AND(R70="no",S70="yes",T70=""),C74,IF(AND(R70="no",S70="no",T70=""),C75,IF(AND(R70="yes",S70="",T70="yes"),D72,IF(AND(R70="yes",S70="",T70="no"),D73,IF(AND(R70="no",S70="",T70="yes"),D74,IF(AND(R70="no",S70="",T70="no"),D75,IF(AND(R70="",S70="yes",T70="yes"),E72,IF(AND(R70="",S70="yes",T70="no"),E73,IF(AND(R70="",S70="no",T70="yes"),E74,IF(AND(R70="",S70="no",T70="no"),E75,IF(AND(R70="yes",S70="",T70=""),C77,IF(AND(R70="no",S70="",T70=""),C78,IF(AND(R70="",S70="yes",T70=""),D77,IF(AND(R70="",S70="no",T70=""),D78,IF(AND(R70="",S70="",T70="yes"),E77,IF(AND(R70="",S70="",T70="no"),E78,IF(AND(R70="",S70="",T70=""),C79,"")))))))))))))))))))))))))))</f>
        <v>None of context indicators is relevant.</v>
      </c>
      <c r="I69" s="58"/>
      <c r="J69" s="58"/>
      <c r="K69" s="58"/>
      <c r="L69" s="58"/>
      <c r="M69" s="58"/>
      <c r="R69" s="117" t="s">
        <v>401</v>
      </c>
      <c r="S69" s="117" t="s">
        <v>402</v>
      </c>
      <c r="T69" s="117" t="s">
        <v>403</v>
      </c>
    </row>
    <row r="70" spans="1:20" ht="11.25" customHeight="1" x14ac:dyDescent="0.2">
      <c r="A70" s="116" t="s">
        <v>402</v>
      </c>
      <c r="B70" s="79" t="s">
        <v>408</v>
      </c>
      <c r="D70" s="79" t="s">
        <v>446</v>
      </c>
      <c r="E70" s="79" t="s">
        <v>449</v>
      </c>
      <c r="G70" s="78"/>
      <c r="I70" s="58"/>
      <c r="J70" s="58"/>
      <c r="K70" s="58"/>
      <c r="L70" s="58"/>
      <c r="M70" s="58"/>
      <c r="R70" s="118" t="str">
        <f>IF(OR('PROCESS AND CONTEXT'!F49="To a Great Extent",'PROCESS AND CONTEXT'!F49="Somewhat"),"yes",IF(OR('PROCESS AND CONTEXT'!F49="Not at All",'PROCESS AND CONTEXT'!F49="Very Little"),"no",IF('PROCESS AND CONTEXT'!F49="","")))</f>
        <v/>
      </c>
      <c r="S70" s="118" t="str">
        <f>IF(OR('PROCESS AND CONTEXT'!F50="To a Great Extent",'PROCESS AND CONTEXT'!F50="Somewhat"),"yes",IF(OR('PROCESS AND CONTEXT'!F50="Not at All",'PROCESS AND CONTEXT'!F50="Very Little"),"no",IF('PROCESS AND CONTEXT'!F50="","")))</f>
        <v/>
      </c>
      <c r="T70" s="118" t="str">
        <f>IF(OR('PROCESS AND CONTEXT'!F51="To a Great Extent",'PROCESS AND CONTEXT'!F51="Somewhat"),"yes",IF(OR('PROCESS AND CONTEXT'!F51="Not at All",'PROCESS AND CONTEXT'!F51="Very Little"),"no",IF('PROCESS AND CONTEXT'!F51="","")))</f>
        <v/>
      </c>
    </row>
    <row r="71" spans="1:20" ht="12" customHeight="1" x14ac:dyDescent="0.2">
      <c r="A71" s="116" t="s">
        <v>403</v>
      </c>
      <c r="B71" s="79" t="s">
        <v>409</v>
      </c>
      <c r="D71" s="79" t="s">
        <v>447</v>
      </c>
      <c r="E71" s="79" t="s">
        <v>450</v>
      </c>
    </row>
    <row r="72" spans="1:20" x14ac:dyDescent="0.2">
      <c r="C72" s="111" t="s">
        <v>512</v>
      </c>
      <c r="D72" s="111" t="s">
        <v>516</v>
      </c>
      <c r="E72" s="111" t="s">
        <v>524</v>
      </c>
    </row>
    <row r="73" spans="1:20" x14ac:dyDescent="0.2">
      <c r="C73" s="111" t="s">
        <v>513</v>
      </c>
      <c r="D73" s="111" t="s">
        <v>517</v>
      </c>
      <c r="E73" s="111" t="s">
        <v>525</v>
      </c>
    </row>
    <row r="74" spans="1:20" x14ac:dyDescent="0.2">
      <c r="C74" s="111" t="s">
        <v>514</v>
      </c>
      <c r="D74" s="111" t="s">
        <v>518</v>
      </c>
      <c r="E74" s="111" t="s">
        <v>526</v>
      </c>
    </row>
    <row r="75" spans="1:20" x14ac:dyDescent="0.2">
      <c r="C75" s="111" t="s">
        <v>515</v>
      </c>
      <c r="D75" s="111" t="s">
        <v>519</v>
      </c>
      <c r="E75" s="111" t="s">
        <v>527</v>
      </c>
    </row>
    <row r="76" spans="1:20" x14ac:dyDescent="0.2">
      <c r="E76" s="113"/>
    </row>
    <row r="77" spans="1:20" x14ac:dyDescent="0.2">
      <c r="C77" s="111" t="s">
        <v>407</v>
      </c>
      <c r="D77" s="111" t="s">
        <v>408</v>
      </c>
      <c r="E77" s="111" t="s">
        <v>409</v>
      </c>
    </row>
    <row r="78" spans="1:20" x14ac:dyDescent="0.2">
      <c r="C78" s="111" t="s">
        <v>521</v>
      </c>
      <c r="D78" s="111" t="s">
        <v>522</v>
      </c>
      <c r="E78" s="111" t="s">
        <v>523</v>
      </c>
    </row>
    <row r="79" spans="1:20" x14ac:dyDescent="0.2">
      <c r="C79" s="110" t="s">
        <v>507</v>
      </c>
    </row>
    <row r="81" spans="1:20" s="74" customFormat="1" ht="16.5" customHeight="1" x14ac:dyDescent="0.2">
      <c r="B81" s="73" t="s">
        <v>424</v>
      </c>
    </row>
    <row r="82" spans="1:20" s="74" customFormat="1" ht="16.5" customHeight="1" x14ac:dyDescent="0.2">
      <c r="A82" s="1" t="s">
        <v>412</v>
      </c>
      <c r="B82" s="1" t="s">
        <v>418</v>
      </c>
      <c r="H82" s="1" t="s">
        <v>412</v>
      </c>
    </row>
    <row r="83" spans="1:20" x14ac:dyDescent="0.2">
      <c r="A83" s="116" t="s">
        <v>413</v>
      </c>
      <c r="B83" s="1" t="s">
        <v>419</v>
      </c>
      <c r="G83" s="56" t="b">
        <f>IF(OR('PROCESS AND CONTEXT'!F27="To a Great Extent",'PROCESS AND CONTEXT'!F27="Somewhat"),1,IF(OR('PROCESS AND CONTEXT'!F27="Not at All",'PROCESS AND CONTEXT'!F27="Very Little"),0))</f>
        <v>0</v>
      </c>
      <c r="H83" s="1" t="s">
        <v>413</v>
      </c>
      <c r="I83" s="56">
        <f>SUM(G83:G87)</f>
        <v>0</v>
      </c>
      <c r="J83" s="56" t="str">
        <f>IF(AND(I83=1,G83=1),H83,IF(AND(I83=1,G84=1),H84,IF(AND(I83=1,G85=1),H85,IF(AND(I83=1,G86=1),H86,IF(AND(I83=1,G87=1),H87,"")))))</f>
        <v/>
      </c>
      <c r="K83" s="56" t="str">
        <f>IF(AND(I83=2,G83=1,G84=1),H83,IF(AND(I83=2,G83=1,G85=1),H83,IF(AND(I83=2,G83=1,G86=1),H83,IF(AND(I83=2,G83=1,G87=1),H83,IF(AND(I83=2,G84=1,G85=1),H84,IF(AND(I83=2,G84=1,G86=1),H84,IF(AND(I83=2,G84=1,G87=1),H84,IF(AND(I83=2,G85=1,G86=1),H85,IF(AND(I83=2,G85=1,G87=1),H85,IF(AND(I83=2,G86=1,G87=1),H86,""))))))))))</f>
        <v/>
      </c>
      <c r="L83" s="56" t="str">
        <f>IF(AND(I83=3,G83=1,G84=1,G85=1),H83,IF(AND(I83=3,G83=1,G84=1,G86=1),H83,IF(AND(I83=3,G83=1,G84=1,G87=1),H83,IF(AND(I83=3,G83=1,G85=1,G86=1),H83,IF(AND(I83=3,G83=1,G85=1,G87=1),H83,IF(AND(I83=3,G83=1,G86=1,G87=1),H83,IF(AND(I83=3,G84=1,G85=1,G86=1),H84,IF(AND(I83=3,G84=1,G85=1,G87=1),H84,IF(AND(I83=3,G84=1,G86=1,G87=1),H84,IF(AND(I83=3,G85=1,G86=1,G87=1),H85,""))))))))))</f>
        <v/>
      </c>
      <c r="M83" s="56" t="str">
        <f>IF(AND(I83=4,G83=1,G84=1,G85=1,G86=1),H83,IF(AND(I83=4,G83=1,G84=1,G85=1,G87=1),H83,IF(AND(I83=4,G83=1,G84=1,G86=1,G87=1),H83,IF(AND(I83=4,G83=1,G85=1,G86=1,G87=1),H83,IF(AND(I83=4,G84=1,G85=1,G86=1,G87=1),H84,IF(I83=5,DATA!H83,""))))))</f>
        <v/>
      </c>
    </row>
    <row r="84" spans="1:20" x14ac:dyDescent="0.2">
      <c r="A84" s="116" t="s">
        <v>414</v>
      </c>
      <c r="B84" s="1" t="s">
        <v>420</v>
      </c>
      <c r="G84" s="56" t="b">
        <f>IF(OR('PROCESS AND CONTEXT'!F28="To a Great Extent",'PROCESS AND CONTEXT'!F28="Somewhat"),1,IF(OR('PROCESS AND CONTEXT'!F28="Not at All",'PROCESS AND CONTEXT'!F28="Very Little"),0))</f>
        <v>0</v>
      </c>
      <c r="H84" s="1" t="s">
        <v>414</v>
      </c>
      <c r="I84" s="58"/>
      <c r="J84" s="58"/>
      <c r="K84" s="56" t="str">
        <f>IF(AND(I83=2,G83=1,G84=1),H84,IF(AND(I83=2,G83=1,G85=1),H85,IF(AND(I83=2,G83=1,G86=1),H86,IF(AND(I83=2,G83=1,G87=1),H87,IF(AND(I83=2,G84=1,G85=1),H85,IF(AND(I83=2,G84=1,G86=1),H86,IF(AND(I83=2,G84=1,G87=1),H87,IF(AND(I83=2,G85=1,G86=1),H86,IF(AND(I83=2,G85=1,G87=1),H87,IF(AND(I83=2,G86=1,G87=1),H87,""))))))))))</f>
        <v/>
      </c>
      <c r="L84" s="56" t="str">
        <f>IF(AND(I83=3,G83=1,G84=1,G85=1),H84,IF(AND(I83=3,G83=1,G84=1,G86=1),H84,IF(AND(I83=3,G83=1,G84=1,G87=1),H84,IF(AND(I83=3,G83=1,G85=1,G86=1),H85,IF(AND(I83=3,G83=1,G85=1,G87=1),H85,IF(AND(I83=3,G83=1,G86=1,G87=1),H86,IF(AND(I83=3,G84=1,G85=1,G86=1),H85,IF(AND(I83=3,G84=1,G85=1,G87=1),H85,IF(AND(I83=3,G84=1,G86=1,G87=1),H86,IF(AND(I83=3,G85=1,G86=1,G87=1),H86,""))))))))))</f>
        <v/>
      </c>
      <c r="M84" s="56" t="str">
        <f>IF(AND(I83=4,G83=1,G84=1,G85=1,G86=1),H84,IF(AND(I83=4,G83=1,G84=1,G85=1,G87=1),H84,IF(AND(I83=4,G83=1,G84=1,G86=1,G87=1),H84,IF(AND(I83=4,G83=1,G85=1,G86=1,G87=1),H85,IF(AND(I83=4,G84=1,G85=1,G86=1,G87=1),H85,IF(I83=5,DATA!H84,""))))))</f>
        <v/>
      </c>
    </row>
    <row r="85" spans="1:20" ht="11.25" customHeight="1" x14ac:dyDescent="0.2">
      <c r="A85" s="116" t="s">
        <v>415</v>
      </c>
      <c r="B85" s="1" t="s">
        <v>421</v>
      </c>
      <c r="C85" s="1" t="s">
        <v>1</v>
      </c>
      <c r="G85" s="56" t="b">
        <f>IF(OR('PROCESS AND CONTEXT'!F29="To a Great Extent",'PROCESS AND CONTEXT'!F29="Somewhat"),1,IF(OR('PROCESS AND CONTEXT'!F29="Not at All",'PROCESS AND CONTEXT'!F29="Very Little"),0))</f>
        <v>0</v>
      </c>
      <c r="H85" s="1" t="s">
        <v>415</v>
      </c>
      <c r="I85" s="58"/>
      <c r="J85" s="58"/>
      <c r="K85" s="58"/>
      <c r="L85" s="56" t="str">
        <f>IF(AND(I83=3,G83=1,G84=1,G85=1),H85,IF(AND(I83=3,G83=1,G84=1,G86=1),H86,IF(AND(I83=3,G83=1,G84=1,G87=1),H87,IF(AND(I83=3,G83=1,G85=1,G86=1),H86,IF(AND(I83=3,G83=1,G85=1,G87=1),H87,IF(AND(I83=3,G83=1,G86=1,G87=1),H87,IF(AND(I83=3,G84=1,G85=1,G86=1),H86,IF(AND(I83=3,G84=1,G85=1,G87=1),H87,IF(AND(I83=3,G84=1,G86=1,G87=1),H87,IF(AND(I83=3,G85=1,G86=1,G87=1),H87,""))))))))))</f>
        <v/>
      </c>
      <c r="M85" s="56" t="str">
        <f>IF(AND(I83=4,G83=1,G84=1,G85=1,G86=1),H85,IF(AND(I83=4,G83=1,G84=1,G85=1,G87=1),H85,IF(AND(I83=4,G83=1,G84=1,G86=1,G87=1),H86,IF(AND(I83=4,G83=1,G85=1,G86=1,G87=1),H86,IF(AND(I83=4,G84=1,G85=1,G86=1,G87=1),H86,IF(I83=5,DATA!H85,""))))))</f>
        <v/>
      </c>
      <c r="T85" s="119"/>
    </row>
    <row r="86" spans="1:20" ht="11.25" customHeight="1" x14ac:dyDescent="0.2">
      <c r="A86" s="116" t="s">
        <v>416</v>
      </c>
      <c r="B86" s="1" t="s">
        <v>540</v>
      </c>
      <c r="G86" s="56" t="b">
        <f>IF(OR('PROCESS AND CONTEXT'!F30="To a Great Extent",'PROCESS AND CONTEXT'!F30="Somewhat"),1,IF(OR('PROCESS AND CONTEXT'!F30="Not at All",'PROCESS AND CONTEXT'!F30="Very Little"),0))</f>
        <v>0</v>
      </c>
      <c r="H86" s="1" t="s">
        <v>416</v>
      </c>
      <c r="I86" s="58"/>
      <c r="J86" s="58"/>
      <c r="K86" s="58"/>
      <c r="L86" s="58"/>
      <c r="M86" s="56" t="str">
        <f>IF(AND(I83=4,G83=1,G84=1,G85=1,G86=1),H86,IF(AND(I83=4,G83=1,G84=1,G85=1,G87=1),H87,IF(AND(I83=4,G83=1,G84=1,G86=1,G87=1),H87,IF(AND(I83=4,G83=1,G85=1,G86=1,G87=1),H87,IF(AND(I83=4,G84=1,G85=1,G86=1,G87=1),H87,IF(I83=5,DATA!H86,""))))))</f>
        <v/>
      </c>
      <c r="T86" s="119"/>
    </row>
    <row r="87" spans="1:20" ht="11.25" customHeight="1" x14ac:dyDescent="0.25">
      <c r="A87" s="116" t="s">
        <v>542</v>
      </c>
      <c r="B87" s="113" t="s">
        <v>541</v>
      </c>
      <c r="G87" s="56" t="b">
        <f>IF(OR('PROCESS AND CONTEXT'!F31="To a Great Extent",'PROCESS AND CONTEXT'!F31="Somewhat"),1,IF(OR('PROCESS AND CONTEXT'!F31="Not at All",'PROCESS AND CONTEXT'!F31="Very Little"),0))</f>
        <v>0</v>
      </c>
      <c r="H87" s="1" t="s">
        <v>542</v>
      </c>
      <c r="M87" s="123" t="str">
        <f>IF(I83=5,DATA!H87,"")</f>
        <v/>
      </c>
      <c r="R87" s="117" t="s">
        <v>417</v>
      </c>
      <c r="S87" s="117" t="s">
        <v>422</v>
      </c>
      <c r="T87" s="120"/>
    </row>
    <row r="88" spans="1:20" ht="11.25" customHeight="1" x14ac:dyDescent="0.2">
      <c r="A88" s="116" t="s">
        <v>417</v>
      </c>
      <c r="B88" s="79" t="s">
        <v>543</v>
      </c>
      <c r="C88" s="126" t="s">
        <v>544</v>
      </c>
      <c r="D88" s="127" t="s">
        <v>545</v>
      </c>
      <c r="G88" s="56" t="str">
        <f>IF(AND(DATA!R88="yes",DATA!S88="yes"),C88,IF(AND(DATA!R88="yes",DATA!S88="no"),D88,IF(AND(DATA!R88="no",DATA!S88="yes"),D89,IF(AND(DATA!R88="no",DATA!S88="no"),E89,IF(AND(DATA!R88="yes",DATA!S88=""),C90,IF(AND(DATA!R88="no",DATA!S88=""),C91,IF(AND(DATA!R88="",DATA!S88="yes"),D90,IF(AND(DATA!R88="",DATA!S88="no"),D91,IF(AND(DATA!R88="",DATA!S88=""),C92,"")))))))))</f>
        <v>None of context indicators is relevant.</v>
      </c>
      <c r="R88" s="118" t="str">
        <f>IF(OR('PROCESS AND CONTEXT'!F32="To a Great Extent",'PROCESS AND CONTEXT'!F32="Somewhat"),"yes",IF(OR('PROCESS AND CONTEXT'!F32="Not at All",'PROCESS AND CONTEXT'!F32="Very Little"),"no",IF('PROCESS AND CONTEXT'!F32="","")))</f>
        <v/>
      </c>
      <c r="S88" s="118" t="str">
        <f>IF(OR('PROCESS AND CONTEXT'!F33="To a Great Extent",'PROCESS AND CONTEXT'!F33="Somewhat"),"yes",IF(OR('PROCESS AND CONTEXT'!F33="Not at All",'PROCESS AND CONTEXT'!F33="Very Little"),"no",IF('PROCESS AND CONTEXT'!F33="","")))</f>
        <v/>
      </c>
      <c r="T88" s="119"/>
    </row>
    <row r="89" spans="1:20" ht="11.25" customHeight="1" x14ac:dyDescent="0.2">
      <c r="A89" s="116" t="s">
        <v>422</v>
      </c>
      <c r="B89" s="79" t="s">
        <v>423</v>
      </c>
      <c r="D89" s="127" t="s">
        <v>546</v>
      </c>
      <c r="E89" s="128" t="s">
        <v>547</v>
      </c>
      <c r="G89" s="78"/>
      <c r="T89" s="119"/>
    </row>
    <row r="90" spans="1:20" x14ac:dyDescent="0.2">
      <c r="C90" s="129" t="s">
        <v>543</v>
      </c>
      <c r="D90" s="129" t="s">
        <v>423</v>
      </c>
      <c r="T90" s="119"/>
    </row>
    <row r="91" spans="1:20" x14ac:dyDescent="0.2">
      <c r="C91" s="130" t="s">
        <v>548</v>
      </c>
      <c r="D91" s="130" t="s">
        <v>520</v>
      </c>
      <c r="T91" s="119"/>
    </row>
    <row r="92" spans="1:20" x14ac:dyDescent="0.2">
      <c r="C92" s="110" t="s">
        <v>507</v>
      </c>
    </row>
    <row r="93" spans="1:20" x14ac:dyDescent="0.2">
      <c r="C93" s="121"/>
      <c r="D93" s="121"/>
      <c r="E93" s="121"/>
      <c r="F93" s="119"/>
    </row>
    <row r="94" spans="1:20" x14ac:dyDescent="0.2">
      <c r="C94" s="121"/>
      <c r="D94" s="121"/>
      <c r="E94" s="121"/>
      <c r="F94" s="119"/>
    </row>
    <row r="95" spans="1:20" x14ac:dyDescent="0.2">
      <c r="C95" s="119"/>
      <c r="D95" s="119"/>
      <c r="E95" s="122"/>
      <c r="F95" s="119"/>
    </row>
    <row r="96" spans="1:20" x14ac:dyDescent="0.2">
      <c r="C96" s="121"/>
      <c r="D96" s="121"/>
      <c r="E96" s="121"/>
      <c r="F96" s="119"/>
    </row>
    <row r="97" spans="3:6" x14ac:dyDescent="0.2">
      <c r="C97" s="121"/>
      <c r="D97" s="121"/>
      <c r="E97" s="121"/>
      <c r="F97" s="119"/>
    </row>
    <row r="98" spans="3:6" x14ac:dyDescent="0.2">
      <c r="C98" s="119"/>
      <c r="D98" s="119"/>
      <c r="E98" s="122"/>
      <c r="F98" s="119"/>
    </row>
    <row r="99" spans="3:6" x14ac:dyDescent="0.2">
      <c r="C99" s="119"/>
      <c r="D99" s="119"/>
      <c r="E99" s="122"/>
      <c r="F99" s="119"/>
    </row>
    <row r="100" spans="3:6" x14ac:dyDescent="0.2">
      <c r="C100" s="119"/>
      <c r="D100" s="119"/>
      <c r="E100" s="122"/>
      <c r="F100" s="119"/>
    </row>
    <row r="101" spans="3:6" x14ac:dyDescent="0.2">
      <c r="C101" s="121"/>
      <c r="D101" s="121"/>
      <c r="E101" s="121"/>
      <c r="F101" s="121"/>
    </row>
    <row r="102" spans="3:6" x14ac:dyDescent="0.2">
      <c r="C102" s="122"/>
      <c r="D102" s="121"/>
      <c r="E102" s="121"/>
      <c r="F102" s="122"/>
    </row>
    <row r="103" spans="3:6" x14ac:dyDescent="0.2">
      <c r="C103" s="122"/>
      <c r="D103" s="121"/>
      <c r="E103" s="121"/>
      <c r="F103" s="122"/>
    </row>
    <row r="104" spans="3:6" x14ac:dyDescent="0.2">
      <c r="C104" s="121"/>
      <c r="D104" s="121"/>
      <c r="E104" s="121"/>
      <c r="F104" s="122"/>
    </row>
    <row r="105" spans="3:6" x14ac:dyDescent="0.2">
      <c r="C105" s="121"/>
      <c r="D105" s="121"/>
      <c r="E105" s="121"/>
      <c r="F105" s="122"/>
    </row>
    <row r="106" spans="3:6" x14ac:dyDescent="0.2">
      <c r="C106" s="121"/>
      <c r="D106" s="121"/>
      <c r="E106" s="121"/>
      <c r="F106" s="122"/>
    </row>
    <row r="107" spans="3:6" x14ac:dyDescent="0.2">
      <c r="C107" s="121"/>
      <c r="D107" s="121"/>
      <c r="E107" s="121"/>
      <c r="F107" s="122"/>
    </row>
    <row r="108" spans="3:6" x14ac:dyDescent="0.2">
      <c r="C108" s="122"/>
      <c r="D108" s="122"/>
      <c r="E108" s="122"/>
      <c r="F108" s="122"/>
    </row>
    <row r="109" spans="3:6" x14ac:dyDescent="0.2">
      <c r="C109" s="121"/>
      <c r="D109" s="121"/>
      <c r="E109" s="121"/>
      <c r="F109" s="122"/>
    </row>
    <row r="110" spans="3:6" x14ac:dyDescent="0.2">
      <c r="C110" s="121"/>
      <c r="D110" s="121"/>
      <c r="E110" s="121"/>
      <c r="F110" s="122"/>
    </row>
    <row r="111" spans="3:6" x14ac:dyDescent="0.2">
      <c r="C111" s="122"/>
      <c r="D111" s="122"/>
      <c r="E111" s="122"/>
      <c r="F111" s="122"/>
    </row>
  </sheetData>
  <mergeCells count="3">
    <mergeCell ref="A8:A13"/>
    <mergeCell ref="A15:A23"/>
    <mergeCell ref="A2:A6"/>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5"/>
  <sheetViews>
    <sheetView topLeftCell="A322" workbookViewId="0">
      <selection activeCell="F354" sqref="F354"/>
    </sheetView>
  </sheetViews>
  <sheetFormatPr defaultColWidth="9" defaultRowHeight="11.25" x14ac:dyDescent="0.2"/>
  <cols>
    <col min="1" max="1" width="13.5703125" style="21" customWidth="1"/>
    <col min="2" max="2" width="25" style="21" customWidth="1"/>
    <col min="3" max="3" width="9" style="21"/>
    <col min="4" max="6" width="17.7109375" style="21" customWidth="1"/>
    <col min="7" max="16384" width="9" style="21"/>
  </cols>
  <sheetData>
    <row r="1" spans="1:14" s="20" customFormat="1" ht="15.75" customHeight="1" x14ac:dyDescent="0.25">
      <c r="A1" s="30" t="s">
        <v>48</v>
      </c>
      <c r="B1" s="19"/>
      <c r="C1" s="19"/>
      <c r="D1" s="19"/>
      <c r="E1" s="19"/>
      <c r="F1" s="31"/>
      <c r="G1" s="31"/>
      <c r="H1" s="31"/>
      <c r="I1" s="31"/>
      <c r="J1" s="31"/>
      <c r="K1" s="31"/>
      <c r="L1" s="31"/>
      <c r="M1" s="31"/>
      <c r="N1" s="31"/>
    </row>
    <row r="2" spans="1:14" x14ac:dyDescent="0.2">
      <c r="C2" s="3" t="s">
        <v>10</v>
      </c>
      <c r="D2" s="3" t="s">
        <v>11</v>
      </c>
      <c r="E2" s="3"/>
      <c r="F2" s="3"/>
      <c r="G2" s="22" t="s">
        <v>12</v>
      </c>
      <c r="H2" s="22"/>
      <c r="I2" s="22"/>
      <c r="J2" s="22" t="s">
        <v>13</v>
      </c>
      <c r="K2" s="22"/>
      <c r="L2" s="22"/>
    </row>
    <row r="3" spans="1:14" x14ac:dyDescent="0.2">
      <c r="C3" s="3"/>
      <c r="D3" s="3" t="s">
        <v>15</v>
      </c>
      <c r="E3" s="3" t="s">
        <v>16</v>
      </c>
      <c r="F3" s="3" t="s">
        <v>17</v>
      </c>
      <c r="G3" s="22" t="s">
        <v>18</v>
      </c>
      <c r="H3" s="22" t="s">
        <v>19</v>
      </c>
      <c r="I3" s="22" t="s">
        <v>20</v>
      </c>
      <c r="J3" s="22" t="s">
        <v>18</v>
      </c>
      <c r="K3" s="22" t="s">
        <v>19</v>
      </c>
      <c r="L3" s="22" t="s">
        <v>20</v>
      </c>
    </row>
    <row r="4" spans="1:14" s="23" customFormat="1" x14ac:dyDescent="0.2">
      <c r="A4" s="23" t="s">
        <v>21</v>
      </c>
      <c r="B4" s="23" t="s">
        <v>303</v>
      </c>
      <c r="C4" s="24" t="s">
        <v>33</v>
      </c>
      <c r="D4" s="62" t="s">
        <v>550</v>
      </c>
      <c r="E4" s="62" t="s">
        <v>85</v>
      </c>
      <c r="F4" s="62" t="s">
        <v>86</v>
      </c>
      <c r="G4" s="23">
        <v>5</v>
      </c>
      <c r="H4" s="23">
        <v>3</v>
      </c>
      <c r="I4" s="23">
        <v>0</v>
      </c>
      <c r="J4" s="23">
        <v>5</v>
      </c>
      <c r="K4" s="23">
        <v>3</v>
      </c>
      <c r="L4" s="23">
        <v>0</v>
      </c>
    </row>
    <row r="5" spans="1:14" x14ac:dyDescent="0.2">
      <c r="A5" s="124">
        <f>GOVERNANCE!C7</f>
        <v>0</v>
      </c>
      <c r="B5" s="125">
        <f>IF(A5="0 - Impossible to judge project relevance to this subdimension","0",IF(A5="1 - not at all relevant",1,IF(A5=2,2,IF(A5=3,3,IF(A5=4,4,IF(A5="5 - somewhat relevant",5,IF(A5=6,6,IF(A5=7,7,IF(A5=8,8,IF(A5=9,9,IF(A5="10 - Very highly relevant",10,0)))))))))))</f>
        <v>0</v>
      </c>
      <c r="C5" s="24">
        <v>9</v>
      </c>
      <c r="D5" s="62" t="s">
        <v>87</v>
      </c>
      <c r="E5" s="62" t="s">
        <v>555</v>
      </c>
      <c r="F5" s="62" t="s">
        <v>562</v>
      </c>
      <c r="G5" s="21">
        <v>4</v>
      </c>
      <c r="H5" s="21">
        <v>2</v>
      </c>
      <c r="J5" s="21">
        <v>4</v>
      </c>
      <c r="K5" s="21">
        <v>2</v>
      </c>
    </row>
    <row r="6" spans="1:14" x14ac:dyDescent="0.2">
      <c r="C6" s="24">
        <v>8</v>
      </c>
      <c r="D6" s="62" t="s">
        <v>78</v>
      </c>
      <c r="E6" s="62" t="s">
        <v>556</v>
      </c>
      <c r="F6" s="62" t="s">
        <v>563</v>
      </c>
      <c r="G6" s="21">
        <v>3</v>
      </c>
      <c r="H6" s="21">
        <v>1</v>
      </c>
      <c r="K6" s="21">
        <v>1</v>
      </c>
    </row>
    <row r="7" spans="1:14" x14ac:dyDescent="0.2">
      <c r="C7" s="24">
        <v>7</v>
      </c>
      <c r="D7" s="62" t="s">
        <v>551</v>
      </c>
      <c r="E7" s="62" t="s">
        <v>557</v>
      </c>
      <c r="F7" s="62" t="s">
        <v>564</v>
      </c>
      <c r="G7" s="21">
        <v>2</v>
      </c>
    </row>
    <row r="8" spans="1:14" x14ac:dyDescent="0.2">
      <c r="C8" s="24">
        <v>6</v>
      </c>
      <c r="D8" s="62" t="s">
        <v>79</v>
      </c>
      <c r="E8" s="62" t="s">
        <v>558</v>
      </c>
      <c r="F8" s="62" t="s">
        <v>565</v>
      </c>
      <c r="G8" s="21">
        <v>1</v>
      </c>
    </row>
    <row r="9" spans="1:14" x14ac:dyDescent="0.2">
      <c r="C9" s="24" t="s">
        <v>34</v>
      </c>
      <c r="D9" s="62" t="s">
        <v>552</v>
      </c>
      <c r="E9" s="62" t="s">
        <v>559</v>
      </c>
      <c r="F9" s="62" t="s">
        <v>561</v>
      </c>
      <c r="G9" s="21">
        <v>0</v>
      </c>
    </row>
    <row r="10" spans="1:14" x14ac:dyDescent="0.2">
      <c r="C10" s="24">
        <v>4</v>
      </c>
      <c r="D10" s="62" t="s">
        <v>80</v>
      </c>
      <c r="E10" s="62" t="s">
        <v>82</v>
      </c>
      <c r="F10" s="62"/>
      <c r="G10" s="21">
        <v>-1</v>
      </c>
    </row>
    <row r="11" spans="1:14" x14ac:dyDescent="0.2">
      <c r="C11" s="24">
        <v>3</v>
      </c>
      <c r="D11" s="62" t="s">
        <v>553</v>
      </c>
      <c r="E11" s="62" t="s">
        <v>83</v>
      </c>
      <c r="F11" s="62"/>
      <c r="G11" s="21">
        <v>-2</v>
      </c>
    </row>
    <row r="12" spans="1:14" x14ac:dyDescent="0.2">
      <c r="C12" s="24">
        <v>2</v>
      </c>
      <c r="D12" s="62" t="s">
        <v>81</v>
      </c>
      <c r="E12" s="62" t="s">
        <v>84</v>
      </c>
      <c r="G12" s="21">
        <v>-3</v>
      </c>
    </row>
    <row r="13" spans="1:14" x14ac:dyDescent="0.2">
      <c r="C13" s="21" t="s">
        <v>35</v>
      </c>
      <c r="D13" s="1" t="s">
        <v>549</v>
      </c>
      <c r="E13" s="1" t="s">
        <v>560</v>
      </c>
      <c r="G13" s="21">
        <v>-4</v>
      </c>
    </row>
    <row r="14" spans="1:14" x14ac:dyDescent="0.2">
      <c r="C14" s="21" t="s">
        <v>36</v>
      </c>
      <c r="E14" s="21" t="s">
        <v>554</v>
      </c>
      <c r="G14" s="21">
        <v>-5</v>
      </c>
    </row>
    <row r="17" spans="1:12" x14ac:dyDescent="0.2">
      <c r="A17" s="23" t="s">
        <v>28</v>
      </c>
      <c r="B17" s="23" t="s">
        <v>47</v>
      </c>
      <c r="D17" s="3" t="s">
        <v>11</v>
      </c>
      <c r="E17" s="3"/>
      <c r="F17" s="3"/>
      <c r="G17" s="22"/>
      <c r="H17" s="22"/>
      <c r="I17" s="22"/>
      <c r="J17" s="22"/>
      <c r="K17" s="22"/>
      <c r="L17" s="22"/>
    </row>
    <row r="18" spans="1:12" x14ac:dyDescent="0.2">
      <c r="A18" s="124">
        <f>GOVERNANCE!C23</f>
        <v>0</v>
      </c>
      <c r="B18" s="125">
        <f>IF(A18="0 - Impossible to judge project relevance to this subdimension","0",IF(A18="1 - not at all relevant",1,IF(A18=2,2,IF(A18=3,3,IF(A18=4,4,IF(A18="5 - somewhat relevant",5,IF(A18=6,6,IF(A18=7,7,IF(A18=8,8,IF(A18=9,9,IF(A18="10 - Very highly relevant",10,0)))))))))))</f>
        <v>0</v>
      </c>
      <c r="D18" s="3" t="s">
        <v>15</v>
      </c>
      <c r="E18" s="3" t="s">
        <v>16</v>
      </c>
      <c r="F18" s="3" t="s">
        <v>17</v>
      </c>
      <c r="G18" s="22"/>
      <c r="H18" s="22"/>
      <c r="I18" s="22"/>
      <c r="J18" s="22"/>
      <c r="K18" s="22"/>
      <c r="L18" s="22"/>
    </row>
    <row r="19" spans="1:12" s="23" customFormat="1" x14ac:dyDescent="0.2">
      <c r="C19" s="24"/>
      <c r="D19" s="62" t="s">
        <v>88</v>
      </c>
      <c r="E19" s="62" t="s">
        <v>576</v>
      </c>
      <c r="F19" s="63" t="s">
        <v>591</v>
      </c>
    </row>
    <row r="20" spans="1:12" x14ac:dyDescent="0.2">
      <c r="C20" s="24"/>
      <c r="D20" s="62" t="s">
        <v>37</v>
      </c>
      <c r="E20" s="62" t="s">
        <v>92</v>
      </c>
      <c r="F20" s="63" t="s">
        <v>592</v>
      </c>
    </row>
    <row r="21" spans="1:12" x14ac:dyDescent="0.2">
      <c r="C21" s="24"/>
      <c r="D21" s="62" t="s">
        <v>89</v>
      </c>
      <c r="E21" s="62" t="s">
        <v>577</v>
      </c>
      <c r="F21" s="63" t="s">
        <v>93</v>
      </c>
    </row>
    <row r="22" spans="1:12" x14ac:dyDescent="0.2">
      <c r="C22" s="24"/>
      <c r="D22" s="62" t="s">
        <v>567</v>
      </c>
      <c r="E22" s="62" t="s">
        <v>578</v>
      </c>
      <c r="F22" s="63" t="s">
        <v>593</v>
      </c>
    </row>
    <row r="23" spans="1:12" x14ac:dyDescent="0.2">
      <c r="C23" s="24"/>
      <c r="D23" s="62" t="s">
        <v>90</v>
      </c>
      <c r="E23" s="62" t="s">
        <v>579</v>
      </c>
      <c r="F23" s="63" t="s">
        <v>94</v>
      </c>
    </row>
    <row r="24" spans="1:12" x14ac:dyDescent="0.2">
      <c r="C24" s="24"/>
      <c r="D24" s="62" t="s">
        <v>91</v>
      </c>
      <c r="E24" s="62" t="s">
        <v>580</v>
      </c>
      <c r="F24" s="63" t="s">
        <v>594</v>
      </c>
    </row>
    <row r="25" spans="1:12" x14ac:dyDescent="0.2">
      <c r="C25" s="24"/>
      <c r="D25" s="62" t="s">
        <v>568</v>
      </c>
      <c r="E25" s="62" t="s">
        <v>581</v>
      </c>
      <c r="F25" s="63" t="s">
        <v>595</v>
      </c>
    </row>
    <row r="26" spans="1:12" x14ac:dyDescent="0.2">
      <c r="C26" s="24"/>
      <c r="D26" s="62" t="s">
        <v>569</v>
      </c>
      <c r="E26" s="62" t="s">
        <v>582</v>
      </c>
      <c r="F26" s="63" t="s">
        <v>596</v>
      </c>
    </row>
    <row r="27" spans="1:12" x14ac:dyDescent="0.2">
      <c r="C27" s="24"/>
      <c r="D27" s="62" t="s">
        <v>570</v>
      </c>
      <c r="E27" s="62" t="s">
        <v>583</v>
      </c>
      <c r="F27" s="63" t="s">
        <v>597</v>
      </c>
    </row>
    <row r="28" spans="1:12" x14ac:dyDescent="0.2">
      <c r="D28" s="62" t="s">
        <v>571</v>
      </c>
      <c r="E28" s="62" t="s">
        <v>584</v>
      </c>
      <c r="F28" s="63" t="s">
        <v>598</v>
      </c>
    </row>
    <row r="29" spans="1:12" x14ac:dyDescent="0.2">
      <c r="D29" s="62" t="s">
        <v>572</v>
      </c>
      <c r="E29" s="62" t="s">
        <v>585</v>
      </c>
      <c r="F29" s="63" t="s">
        <v>599</v>
      </c>
    </row>
    <row r="30" spans="1:12" x14ac:dyDescent="0.2">
      <c r="D30" s="62" t="s">
        <v>573</v>
      </c>
      <c r="E30" s="62" t="s">
        <v>586</v>
      </c>
      <c r="F30" s="63" t="s">
        <v>600</v>
      </c>
    </row>
    <row r="31" spans="1:12" x14ac:dyDescent="0.2">
      <c r="D31" s="62" t="s">
        <v>574</v>
      </c>
      <c r="E31" s="62" t="s">
        <v>587</v>
      </c>
      <c r="F31" s="63" t="s">
        <v>601</v>
      </c>
    </row>
    <row r="32" spans="1:12" x14ac:dyDescent="0.2">
      <c r="D32" s="62" t="s">
        <v>566</v>
      </c>
      <c r="E32" s="62" t="s">
        <v>588</v>
      </c>
      <c r="F32" s="63" t="s">
        <v>602</v>
      </c>
    </row>
    <row r="33" spans="1:12" ht="14.25" customHeight="1" x14ac:dyDescent="0.2">
      <c r="D33" s="1"/>
      <c r="E33" s="62" t="s">
        <v>589</v>
      </c>
      <c r="F33" s="63" t="s">
        <v>603</v>
      </c>
    </row>
    <row r="34" spans="1:12" ht="14.25" customHeight="1" x14ac:dyDescent="0.2">
      <c r="E34" s="62" t="s">
        <v>575</v>
      </c>
      <c r="F34" s="63" t="s">
        <v>590</v>
      </c>
    </row>
    <row r="35" spans="1:12" ht="14.25" customHeight="1" x14ac:dyDescent="0.2">
      <c r="E35" s="62"/>
      <c r="F35" s="63"/>
    </row>
    <row r="36" spans="1:12" ht="14.25" customHeight="1" x14ac:dyDescent="0.2">
      <c r="E36" s="1"/>
      <c r="F36" s="1"/>
    </row>
    <row r="37" spans="1:12" ht="14.25" customHeight="1" x14ac:dyDescent="0.2"/>
    <row r="38" spans="1:12" ht="14.25" customHeight="1" x14ac:dyDescent="0.2"/>
    <row r="39" spans="1:12" ht="14.25" customHeight="1" x14ac:dyDescent="0.2"/>
    <row r="40" spans="1:12" x14ac:dyDescent="0.2">
      <c r="A40" s="2" t="s">
        <v>29</v>
      </c>
      <c r="B40" s="2" t="s">
        <v>30</v>
      </c>
      <c r="D40" s="3" t="s">
        <v>11</v>
      </c>
      <c r="E40" s="3"/>
      <c r="F40" s="3"/>
      <c r="G40" s="22"/>
      <c r="H40" s="22"/>
      <c r="I40" s="22"/>
      <c r="J40" s="22"/>
      <c r="K40" s="22"/>
      <c r="L40" s="22"/>
    </row>
    <row r="41" spans="1:12" x14ac:dyDescent="0.2">
      <c r="A41" s="124">
        <f>GOVERNANCE!C41</f>
        <v>0</v>
      </c>
      <c r="B41" s="125">
        <f>IF(A41="0 - Impossible to judge project relevance to this subdimension","0",IF(A41="1 - not at all relevant",1,IF(A41=2,2,IF(A41=3,3,IF(A41=4,4,IF(A41="5 - somewhat relevant",5,IF(A41=6,6,IF(A41=7,7,IF(A41=8,8,IF(A41=9,9,IF(A41="10 - Very highly relevant",10,0)))))))))))</f>
        <v>0</v>
      </c>
      <c r="D41" s="3" t="s">
        <v>15</v>
      </c>
      <c r="E41" s="3" t="s">
        <v>16</v>
      </c>
      <c r="F41" s="3" t="s">
        <v>17</v>
      </c>
      <c r="G41" s="22"/>
      <c r="H41" s="22"/>
      <c r="I41" s="22"/>
      <c r="J41" s="22"/>
      <c r="K41" s="22"/>
      <c r="L41" s="22"/>
    </row>
    <row r="42" spans="1:12" s="23" customFormat="1" x14ac:dyDescent="0.2">
      <c r="D42" s="63" t="s">
        <v>605</v>
      </c>
      <c r="E42" s="63" t="s">
        <v>609</v>
      </c>
      <c r="F42" s="63" t="s">
        <v>616</v>
      </c>
    </row>
    <row r="43" spans="1:12" s="23" customFormat="1" x14ac:dyDescent="0.2">
      <c r="A43" s="2"/>
      <c r="B43" s="2"/>
      <c r="D43" s="63" t="s">
        <v>606</v>
      </c>
      <c r="E43" s="63" t="s">
        <v>610</v>
      </c>
      <c r="F43" s="63" t="s">
        <v>617</v>
      </c>
    </row>
    <row r="44" spans="1:12" s="23" customFormat="1" x14ac:dyDescent="0.2">
      <c r="A44" s="2"/>
      <c r="B44" s="2"/>
      <c r="D44" s="63" t="s">
        <v>607</v>
      </c>
      <c r="E44" s="63" t="s">
        <v>611</v>
      </c>
      <c r="F44" s="63" t="s">
        <v>618</v>
      </c>
    </row>
    <row r="45" spans="1:12" s="23" customFormat="1" x14ac:dyDescent="0.2">
      <c r="A45" s="2"/>
      <c r="B45" s="2"/>
      <c r="D45" s="63" t="s">
        <v>608</v>
      </c>
      <c r="E45" s="63" t="s">
        <v>612</v>
      </c>
      <c r="F45" s="63" t="s">
        <v>39</v>
      </c>
    </row>
    <row r="46" spans="1:12" s="23" customFormat="1" x14ac:dyDescent="0.2">
      <c r="A46" s="2"/>
      <c r="B46" s="2"/>
      <c r="D46" s="63" t="s">
        <v>604</v>
      </c>
      <c r="E46" s="63" t="s">
        <v>613</v>
      </c>
      <c r="F46" s="63" t="s">
        <v>40</v>
      </c>
    </row>
    <row r="47" spans="1:12" s="23" customFormat="1" x14ac:dyDescent="0.2">
      <c r="A47" s="2"/>
      <c r="B47" s="2"/>
      <c r="D47" s="63"/>
      <c r="E47" s="63" t="s">
        <v>614</v>
      </c>
      <c r="F47" s="63" t="s">
        <v>615</v>
      </c>
    </row>
    <row r="48" spans="1:12" s="23" customFormat="1" x14ac:dyDescent="0.2">
      <c r="A48" s="2"/>
      <c r="B48" s="2"/>
      <c r="E48" s="63" t="s">
        <v>38</v>
      </c>
    </row>
    <row r="49" spans="1:6" s="23" customFormat="1" x14ac:dyDescent="0.2">
      <c r="A49" s="2"/>
      <c r="B49" s="2"/>
      <c r="E49" s="63"/>
    </row>
    <row r="50" spans="1:6" s="23" customFormat="1" x14ac:dyDescent="0.2">
      <c r="A50" s="2"/>
      <c r="B50" s="2"/>
    </row>
    <row r="51" spans="1:6" s="23" customFormat="1" x14ac:dyDescent="0.2">
      <c r="A51" s="2"/>
      <c r="B51" s="2"/>
    </row>
    <row r="52" spans="1:6" s="23" customFormat="1" x14ac:dyDescent="0.2">
      <c r="A52" s="2"/>
      <c r="B52" s="2" t="s">
        <v>31</v>
      </c>
      <c r="D52" s="63" t="s">
        <v>620</v>
      </c>
      <c r="E52" s="63" t="s">
        <v>41</v>
      </c>
      <c r="F52" s="63" t="s">
        <v>626</v>
      </c>
    </row>
    <row r="53" spans="1:6" s="23" customFormat="1" x14ac:dyDescent="0.2">
      <c r="A53" s="124">
        <f>GOVERNANCE!C59</f>
        <v>0</v>
      </c>
      <c r="B53" s="125">
        <f>IF(A53="0 - Impossible to judge project relevance to this subdimension","0",IF(A53="1 - not at all relevant",1,IF(A53=2,2,IF(A53=3,3,IF(A53=4,4,IF(A53="5 - somewhat relevant",5,IF(A53=6,6,IF(A53=7,7,IF(A53=8,8,IF(A53=9,9,IF(A53="10 - Very highly relevant",10,0)))))))))))</f>
        <v>0</v>
      </c>
      <c r="D53" s="63" t="s">
        <v>621</v>
      </c>
      <c r="E53" s="63" t="s">
        <v>42</v>
      </c>
      <c r="F53" s="63" t="s">
        <v>625</v>
      </c>
    </row>
    <row r="54" spans="1:6" s="23" customFormat="1" x14ac:dyDescent="0.2">
      <c r="A54" s="2"/>
      <c r="B54" s="2"/>
      <c r="D54" s="63" t="s">
        <v>622</v>
      </c>
      <c r="E54" s="63" t="s">
        <v>43</v>
      </c>
      <c r="F54" s="1"/>
    </row>
    <row r="55" spans="1:6" s="23" customFormat="1" x14ac:dyDescent="0.2">
      <c r="A55" s="2"/>
      <c r="B55" s="2"/>
      <c r="D55" s="63" t="s">
        <v>619</v>
      </c>
      <c r="E55" s="63" t="s">
        <v>624</v>
      </c>
    </row>
    <row r="56" spans="1:6" s="23" customFormat="1" x14ac:dyDescent="0.2">
      <c r="A56" s="2"/>
      <c r="B56" s="2"/>
      <c r="D56" s="1"/>
      <c r="E56" s="63" t="s">
        <v>623</v>
      </c>
    </row>
    <row r="57" spans="1:6" s="23" customFormat="1" x14ac:dyDescent="0.2">
      <c r="A57" s="2"/>
      <c r="B57" s="2"/>
      <c r="E57" s="63"/>
    </row>
    <row r="58" spans="1:6" s="23" customFormat="1" x14ac:dyDescent="0.2">
      <c r="A58" s="2"/>
      <c r="B58" s="2"/>
    </row>
    <row r="59" spans="1:6" s="23" customFormat="1" x14ac:dyDescent="0.2">
      <c r="A59" s="2"/>
      <c r="B59" s="2"/>
    </row>
    <row r="60" spans="1:6" s="23" customFormat="1" x14ac:dyDescent="0.2">
      <c r="A60" s="2"/>
      <c r="B60" s="2" t="s">
        <v>32</v>
      </c>
      <c r="D60" s="63" t="s">
        <v>628</v>
      </c>
      <c r="E60" s="63" t="s">
        <v>633</v>
      </c>
      <c r="F60" s="63" t="s">
        <v>638</v>
      </c>
    </row>
    <row r="61" spans="1:6" x14ac:dyDescent="0.2">
      <c r="A61" s="124">
        <f>GOVERNANCE!C77</f>
        <v>0</v>
      </c>
      <c r="B61" s="125">
        <f>IF(A61="0 - Impossible to judge project relevance to this subdimension","0",IF(A61="1 - not at all relevant",1,IF(A61=2,2,IF(A61=3,3,IF(A61=4,4,IF(A61="5 - somewhat relevant",5,IF(A61=6,6,IF(A61=7,7,IF(A61=8,8,IF(A61=9,9,IF(A61="10 - Very highly relevant",10,0)))))))))))</f>
        <v>0</v>
      </c>
      <c r="D61" s="63" t="s">
        <v>629</v>
      </c>
      <c r="E61" s="63" t="s">
        <v>634</v>
      </c>
      <c r="F61" s="63" t="s">
        <v>45</v>
      </c>
    </row>
    <row r="62" spans="1:6" x14ac:dyDescent="0.2">
      <c r="A62" s="1"/>
      <c r="B62" s="1"/>
      <c r="D62" s="63" t="s">
        <v>630</v>
      </c>
      <c r="E62" s="63" t="s">
        <v>635</v>
      </c>
      <c r="F62" s="63" t="s">
        <v>639</v>
      </c>
    </row>
    <row r="63" spans="1:6" x14ac:dyDescent="0.2">
      <c r="D63" s="63" t="s">
        <v>631</v>
      </c>
      <c r="E63" s="63" t="s">
        <v>636</v>
      </c>
      <c r="F63" s="63" t="s">
        <v>640</v>
      </c>
    </row>
    <row r="64" spans="1:6" x14ac:dyDescent="0.2">
      <c r="D64" s="63" t="s">
        <v>627</v>
      </c>
      <c r="E64" s="63" t="s">
        <v>637</v>
      </c>
      <c r="F64" s="63" t="s">
        <v>46</v>
      </c>
    </row>
    <row r="65" spans="1:14" x14ac:dyDescent="0.2">
      <c r="D65" s="63"/>
      <c r="E65" s="63" t="s">
        <v>632</v>
      </c>
      <c r="F65" s="63" t="s">
        <v>641</v>
      </c>
    </row>
    <row r="66" spans="1:14" x14ac:dyDescent="0.2">
      <c r="D66" s="1"/>
      <c r="E66" s="63"/>
      <c r="F66" s="1" t="s">
        <v>44</v>
      </c>
    </row>
    <row r="67" spans="1:14" x14ac:dyDescent="0.2">
      <c r="E67" s="1"/>
    </row>
    <row r="72" spans="1:14" s="20" customFormat="1" ht="15.75" customHeight="1" x14ac:dyDescent="0.25">
      <c r="A72" s="30" t="s">
        <v>49</v>
      </c>
      <c r="B72" s="19"/>
      <c r="C72" s="19"/>
      <c r="D72" s="19"/>
      <c r="E72" s="19"/>
      <c r="F72" s="31"/>
      <c r="G72" s="31"/>
      <c r="H72" s="31"/>
      <c r="I72" s="31"/>
      <c r="J72" s="31"/>
      <c r="K72" s="31"/>
      <c r="L72" s="31"/>
      <c r="M72" s="31"/>
      <c r="N72" s="31"/>
    </row>
    <row r="73" spans="1:14" x14ac:dyDescent="0.2">
      <c r="A73" s="23" t="s">
        <v>50</v>
      </c>
      <c r="B73" s="23" t="s">
        <v>97</v>
      </c>
      <c r="D73" s="3" t="s">
        <v>11</v>
      </c>
      <c r="E73" s="3"/>
      <c r="F73" s="3"/>
      <c r="G73" s="22"/>
      <c r="H73" s="22"/>
      <c r="I73" s="22"/>
      <c r="J73" s="22"/>
      <c r="K73" s="22"/>
      <c r="L73" s="22"/>
    </row>
    <row r="74" spans="1:14" x14ac:dyDescent="0.2">
      <c r="A74" s="124">
        <f>'HUMAN RIGHTS'!C7</f>
        <v>0</v>
      </c>
      <c r="B74" s="125">
        <f>IF(A74="0 - Impossible to judge project relevance to this subdimension","0",IF(A74="1 - not at all relevant",1,IF(A74=2,2,IF(A74=3,3,IF(A74=4,4,IF(A74="5 - somewhat relevant",5,IF(A74=6,6,IF(A74=7,7,IF(A74=8,8,IF(A74=9,9,IF(A74="10 - Very highly relevant",10,0)))))))))))</f>
        <v>0</v>
      </c>
      <c r="D74" s="3" t="s">
        <v>15</v>
      </c>
      <c r="E74" s="3" t="s">
        <v>16</v>
      </c>
      <c r="F74" s="3" t="s">
        <v>17</v>
      </c>
      <c r="G74" s="22"/>
      <c r="H74" s="22"/>
      <c r="I74" s="22"/>
      <c r="J74" s="22"/>
      <c r="K74" s="22"/>
      <c r="L74" s="22"/>
    </row>
    <row r="75" spans="1:14" s="23" customFormat="1" x14ac:dyDescent="0.2">
      <c r="C75" s="24"/>
      <c r="D75" s="63" t="s">
        <v>98</v>
      </c>
      <c r="E75" s="63" t="s">
        <v>104</v>
      </c>
      <c r="F75" s="63" t="s">
        <v>690</v>
      </c>
    </row>
    <row r="76" spans="1:14" x14ac:dyDescent="0.2">
      <c r="C76" s="24"/>
      <c r="D76" s="63" t="s">
        <v>51</v>
      </c>
      <c r="E76" s="63" t="s">
        <v>105</v>
      </c>
      <c r="F76" s="63" t="s">
        <v>107</v>
      </c>
    </row>
    <row r="77" spans="1:14" x14ac:dyDescent="0.2">
      <c r="C77" s="24"/>
      <c r="D77" s="63" t="s">
        <v>52</v>
      </c>
      <c r="E77" s="63" t="s">
        <v>688</v>
      </c>
      <c r="F77" s="63" t="s">
        <v>691</v>
      </c>
    </row>
    <row r="78" spans="1:14" x14ac:dyDescent="0.2">
      <c r="C78" s="24"/>
      <c r="D78" s="63" t="s">
        <v>99</v>
      </c>
      <c r="E78" s="63" t="s">
        <v>106</v>
      </c>
      <c r="F78" s="63" t="s">
        <v>108</v>
      </c>
    </row>
    <row r="79" spans="1:14" x14ac:dyDescent="0.2">
      <c r="C79" s="24"/>
      <c r="D79" s="63" t="s">
        <v>100</v>
      </c>
      <c r="E79" s="63" t="s">
        <v>54</v>
      </c>
      <c r="F79" s="63" t="s">
        <v>109</v>
      </c>
    </row>
    <row r="80" spans="1:14" x14ac:dyDescent="0.2">
      <c r="C80" s="24"/>
      <c r="D80" s="63" t="s">
        <v>101</v>
      </c>
      <c r="E80" s="1" t="s">
        <v>53</v>
      </c>
      <c r="F80" s="1" t="s">
        <v>689</v>
      </c>
    </row>
    <row r="81" spans="1:6" x14ac:dyDescent="0.2">
      <c r="C81" s="24"/>
      <c r="D81" s="63" t="s">
        <v>102</v>
      </c>
    </row>
    <row r="82" spans="1:6" x14ac:dyDescent="0.2">
      <c r="C82" s="24"/>
      <c r="D82" s="1" t="s">
        <v>103</v>
      </c>
    </row>
    <row r="83" spans="1:6" x14ac:dyDescent="0.2">
      <c r="C83" s="24"/>
    </row>
    <row r="84" spans="1:6" x14ac:dyDescent="0.2">
      <c r="C84" s="24"/>
    </row>
    <row r="85" spans="1:6" s="23" customFormat="1" x14ac:dyDescent="0.2">
      <c r="B85" s="23" t="s">
        <v>110</v>
      </c>
      <c r="C85" s="24"/>
      <c r="D85" s="63" t="s">
        <v>111</v>
      </c>
      <c r="E85" s="63" t="s">
        <v>122</v>
      </c>
      <c r="F85" s="63" t="s">
        <v>128</v>
      </c>
    </row>
    <row r="86" spans="1:6" x14ac:dyDescent="0.2">
      <c r="A86" s="124">
        <f>'HUMAN RIGHTS'!C21</f>
        <v>0</v>
      </c>
      <c r="B86" s="125">
        <f>IF(A86="0 - Impossible to judge project relevance to this subdimension","0",IF(A86="1 - not at all relevant",1,IF(A86=2,2,IF(A86=3,3,IF(A86=4,4,IF(A86="5 - somewhat relevant",5,IF(A86=6,6,IF(A86=7,7,IF(A86=8,8,IF(A86=9,9,IF(A86="10 - Very highly relevant",10,0)))))))))))</f>
        <v>0</v>
      </c>
      <c r="C86" s="24"/>
      <c r="D86" s="63" t="s">
        <v>112</v>
      </c>
      <c r="E86" s="63" t="s">
        <v>692</v>
      </c>
      <c r="F86" s="63" t="s">
        <v>695</v>
      </c>
    </row>
    <row r="87" spans="1:6" x14ac:dyDescent="0.2">
      <c r="C87" s="24"/>
      <c r="D87" s="63" t="s">
        <v>113</v>
      </c>
      <c r="E87" s="63" t="s">
        <v>123</v>
      </c>
      <c r="F87" s="63" t="s">
        <v>696</v>
      </c>
    </row>
    <row r="88" spans="1:6" x14ac:dyDescent="0.2">
      <c r="C88" s="24"/>
      <c r="D88" s="63" t="s">
        <v>114</v>
      </c>
      <c r="E88" s="63" t="s">
        <v>124</v>
      </c>
      <c r="F88" s="63" t="s">
        <v>697</v>
      </c>
    </row>
    <row r="89" spans="1:6" x14ac:dyDescent="0.2">
      <c r="C89" s="24"/>
      <c r="D89" s="63" t="s">
        <v>115</v>
      </c>
      <c r="E89" s="63" t="s">
        <v>693</v>
      </c>
      <c r="F89" s="63" t="s">
        <v>698</v>
      </c>
    </row>
    <row r="90" spans="1:6" x14ac:dyDescent="0.2">
      <c r="C90" s="24"/>
      <c r="D90" s="63" t="s">
        <v>116</v>
      </c>
      <c r="E90" s="63" t="s">
        <v>125</v>
      </c>
      <c r="F90" s="63" t="s">
        <v>694</v>
      </c>
    </row>
    <row r="91" spans="1:6" x14ac:dyDescent="0.2">
      <c r="C91" s="24"/>
      <c r="D91" s="63" t="s">
        <v>117</v>
      </c>
      <c r="E91" s="63" t="s">
        <v>126</v>
      </c>
      <c r="F91" s="1"/>
    </row>
    <row r="92" spans="1:6" x14ac:dyDescent="0.2">
      <c r="C92" s="24"/>
      <c r="D92" s="63" t="s">
        <v>118</v>
      </c>
      <c r="E92" s="63" t="s">
        <v>127</v>
      </c>
    </row>
    <row r="93" spans="1:6" x14ac:dyDescent="0.2">
      <c r="C93" s="24"/>
      <c r="D93" s="63" t="s">
        <v>119</v>
      </c>
      <c r="E93" s="1"/>
    </row>
    <row r="94" spans="1:6" x14ac:dyDescent="0.2">
      <c r="D94" s="63" t="s">
        <v>120</v>
      </c>
    </row>
    <row r="95" spans="1:6" x14ac:dyDescent="0.2">
      <c r="D95" s="1" t="s">
        <v>121</v>
      </c>
    </row>
    <row r="98" spans="1:6" x14ac:dyDescent="0.2">
      <c r="B98" s="21" t="s">
        <v>129</v>
      </c>
      <c r="D98" s="63" t="s">
        <v>699</v>
      </c>
      <c r="E98" s="63" t="s">
        <v>701</v>
      </c>
      <c r="F98" s="63" t="s">
        <v>704</v>
      </c>
    </row>
    <row r="99" spans="1:6" x14ac:dyDescent="0.2">
      <c r="A99" s="124">
        <f>'HUMAN RIGHTS'!C38</f>
        <v>0</v>
      </c>
      <c r="B99" s="125">
        <f>IF(A99="0 - Impossible to judge project relevance to this subdimension","0",IF(A99="1 - not at all relevant",1,IF(A99=2,2,IF(A99=3,3,IF(A99=4,4,IF(A99="5 - somewhat relevant",5,IF(A99=6,6,IF(A99=7,7,IF(A99=8,8,IF(A99=9,9,IF(A99="10 - Very highly relevant",10,0)))))))))))</f>
        <v>0</v>
      </c>
      <c r="D99" s="63" t="s">
        <v>130</v>
      </c>
      <c r="E99" s="63" t="s">
        <v>702</v>
      </c>
      <c r="F99" s="63" t="s">
        <v>155</v>
      </c>
    </row>
    <row r="100" spans="1:6" x14ac:dyDescent="0.2">
      <c r="D100" s="63" t="s">
        <v>131</v>
      </c>
      <c r="E100" s="63" t="s">
        <v>153</v>
      </c>
      <c r="F100" s="63" t="s">
        <v>156</v>
      </c>
    </row>
    <row r="101" spans="1:6" x14ac:dyDescent="0.2">
      <c r="D101" s="63" t="s">
        <v>132</v>
      </c>
      <c r="E101" s="63" t="s">
        <v>703</v>
      </c>
      <c r="F101" s="63" t="s">
        <v>157</v>
      </c>
    </row>
    <row r="102" spans="1:6" x14ac:dyDescent="0.2">
      <c r="D102" s="63" t="s">
        <v>133</v>
      </c>
      <c r="E102" s="63" t="s">
        <v>700</v>
      </c>
      <c r="F102" s="63" t="s">
        <v>705</v>
      </c>
    </row>
    <row r="103" spans="1:6" x14ac:dyDescent="0.2">
      <c r="D103" s="63" t="s">
        <v>134</v>
      </c>
      <c r="E103" s="1"/>
      <c r="F103" s="63" t="s">
        <v>158</v>
      </c>
    </row>
    <row r="104" spans="1:6" x14ac:dyDescent="0.2">
      <c r="D104" s="63" t="s">
        <v>135</v>
      </c>
      <c r="F104" s="63" t="s">
        <v>159</v>
      </c>
    </row>
    <row r="105" spans="1:6" x14ac:dyDescent="0.2">
      <c r="D105" s="63" t="s">
        <v>136</v>
      </c>
      <c r="F105" s="63" t="s">
        <v>160</v>
      </c>
    </row>
    <row r="106" spans="1:6" x14ac:dyDescent="0.2">
      <c r="D106" s="63" t="s">
        <v>137</v>
      </c>
      <c r="F106" s="63" t="s">
        <v>706</v>
      </c>
    </row>
    <row r="107" spans="1:6" x14ac:dyDescent="0.2">
      <c r="D107" s="63" t="s">
        <v>138</v>
      </c>
      <c r="F107" s="63" t="s">
        <v>707</v>
      </c>
    </row>
    <row r="108" spans="1:6" x14ac:dyDescent="0.2">
      <c r="D108" s="63" t="s">
        <v>139</v>
      </c>
      <c r="F108" s="63" t="s">
        <v>161</v>
      </c>
    </row>
    <row r="109" spans="1:6" x14ac:dyDescent="0.2">
      <c r="D109" s="63" t="s">
        <v>140</v>
      </c>
      <c r="F109" s="63" t="s">
        <v>162</v>
      </c>
    </row>
    <row r="110" spans="1:6" x14ac:dyDescent="0.2">
      <c r="D110" s="63" t="s">
        <v>141</v>
      </c>
      <c r="F110" s="63" t="s">
        <v>708</v>
      </c>
    </row>
    <row r="111" spans="1:6" x14ac:dyDescent="0.2">
      <c r="D111" s="63" t="s">
        <v>142</v>
      </c>
      <c r="F111" s="63" t="s">
        <v>709</v>
      </c>
    </row>
    <row r="112" spans="1:6" x14ac:dyDescent="0.2">
      <c r="D112" s="63" t="s">
        <v>143</v>
      </c>
      <c r="F112" s="63" t="s">
        <v>710</v>
      </c>
    </row>
    <row r="113" spans="1:12" x14ac:dyDescent="0.2">
      <c r="D113" s="63" t="s">
        <v>144</v>
      </c>
      <c r="F113" s="1" t="s">
        <v>154</v>
      </c>
    </row>
    <row r="114" spans="1:12" x14ac:dyDescent="0.2">
      <c r="D114" s="63" t="s">
        <v>145</v>
      </c>
    </row>
    <row r="115" spans="1:12" x14ac:dyDescent="0.2">
      <c r="D115" s="63" t="s">
        <v>146</v>
      </c>
    </row>
    <row r="116" spans="1:12" x14ac:dyDescent="0.2">
      <c r="D116" s="63" t="s">
        <v>147</v>
      </c>
    </row>
    <row r="117" spans="1:12" x14ac:dyDescent="0.2">
      <c r="D117" s="63" t="s">
        <v>148</v>
      </c>
    </row>
    <row r="118" spans="1:12" x14ac:dyDescent="0.2">
      <c r="D118" s="63" t="s">
        <v>149</v>
      </c>
    </row>
    <row r="119" spans="1:12" x14ac:dyDescent="0.2">
      <c r="D119" s="63" t="s">
        <v>150</v>
      </c>
    </row>
    <row r="120" spans="1:12" x14ac:dyDescent="0.2">
      <c r="D120" s="63" t="s">
        <v>151</v>
      </c>
    </row>
    <row r="121" spans="1:12" x14ac:dyDescent="0.2">
      <c r="D121" s="1" t="s">
        <v>152</v>
      </c>
    </row>
    <row r="123" spans="1:12" s="108" customFormat="1" x14ac:dyDescent="0.2"/>
    <row r="124" spans="1:12" ht="10.5" customHeight="1" x14ac:dyDescent="0.2">
      <c r="A124" s="23" t="s">
        <v>164</v>
      </c>
      <c r="B124" s="23" t="s">
        <v>163</v>
      </c>
      <c r="D124" s="3" t="s">
        <v>11</v>
      </c>
      <c r="E124" s="3"/>
      <c r="F124" s="3"/>
      <c r="G124" s="22"/>
      <c r="H124" s="22"/>
      <c r="I124" s="22"/>
      <c r="J124" s="22"/>
      <c r="K124" s="22"/>
      <c r="L124" s="22"/>
    </row>
    <row r="125" spans="1:12" x14ac:dyDescent="0.2">
      <c r="A125" s="124">
        <f>GENDER!C7</f>
        <v>0</v>
      </c>
      <c r="B125" s="125">
        <f>IF(A125="0 - Impossible to judge project relevance to this subdimension","0",IF(A125="1 - not at all relevant",1,IF(A125=2,2,IF(A125=3,3,IF(A125=4,4,IF(A125="5 - somewhat relevant",5,IF(A125=6,6,IF(A125=7,7,IF(A125=8,8,IF(A125=9,9,IF(A125="10 - Very highly relevant",10,0)))))))))))</f>
        <v>0</v>
      </c>
      <c r="D125" s="3" t="s">
        <v>15</v>
      </c>
      <c r="E125" s="3" t="s">
        <v>16</v>
      </c>
      <c r="F125" s="3" t="s">
        <v>17</v>
      </c>
      <c r="G125" s="22"/>
      <c r="H125" s="22"/>
      <c r="I125" s="22"/>
      <c r="J125" s="22"/>
      <c r="K125" s="22"/>
      <c r="L125" s="22"/>
    </row>
    <row r="126" spans="1:12" s="23" customFormat="1" x14ac:dyDescent="0.2">
      <c r="C126" s="24"/>
      <c r="D126" s="63" t="s">
        <v>712</v>
      </c>
      <c r="E126" s="63" t="s">
        <v>721</v>
      </c>
      <c r="F126" s="63" t="s">
        <v>165</v>
      </c>
    </row>
    <row r="127" spans="1:12" x14ac:dyDescent="0.2">
      <c r="C127" s="24"/>
      <c r="D127" s="63" t="s">
        <v>713</v>
      </c>
      <c r="E127" s="63" t="s">
        <v>722</v>
      </c>
      <c r="F127" s="63" t="s">
        <v>730</v>
      </c>
    </row>
    <row r="128" spans="1:12" x14ac:dyDescent="0.2">
      <c r="C128" s="24"/>
      <c r="D128" s="63" t="s">
        <v>714</v>
      </c>
      <c r="E128" s="63" t="s">
        <v>723</v>
      </c>
      <c r="F128" s="63" t="s">
        <v>731</v>
      </c>
    </row>
    <row r="129" spans="1:12" x14ac:dyDescent="0.2">
      <c r="C129" s="24"/>
      <c r="D129" s="63" t="s">
        <v>715</v>
      </c>
      <c r="E129" s="63" t="s">
        <v>724</v>
      </c>
      <c r="F129" s="63" t="s">
        <v>732</v>
      </c>
    </row>
    <row r="130" spans="1:12" x14ac:dyDescent="0.2">
      <c r="C130" s="24"/>
      <c r="D130" s="63" t="s">
        <v>716</v>
      </c>
      <c r="E130" s="63" t="s">
        <v>725</v>
      </c>
      <c r="F130" s="63" t="s">
        <v>733</v>
      </c>
    </row>
    <row r="131" spans="1:12" x14ac:dyDescent="0.2">
      <c r="C131" s="24"/>
      <c r="D131" s="63" t="s">
        <v>717</v>
      </c>
      <c r="E131" s="63" t="s">
        <v>726</v>
      </c>
      <c r="F131" s="63" t="s">
        <v>729</v>
      </c>
    </row>
    <row r="132" spans="1:12" x14ac:dyDescent="0.2">
      <c r="C132" s="24"/>
      <c r="D132" s="63" t="s">
        <v>718</v>
      </c>
      <c r="E132" s="63" t="s">
        <v>727</v>
      </c>
      <c r="F132" s="63"/>
    </row>
    <row r="133" spans="1:12" x14ac:dyDescent="0.2">
      <c r="C133" s="24"/>
      <c r="D133" s="63" t="s">
        <v>719</v>
      </c>
      <c r="E133" s="63" t="s">
        <v>728</v>
      </c>
      <c r="F133" s="63"/>
    </row>
    <row r="134" spans="1:12" x14ac:dyDescent="0.2">
      <c r="C134" s="24"/>
      <c r="D134" s="63" t="s">
        <v>711</v>
      </c>
      <c r="E134" s="63" t="s">
        <v>720</v>
      </c>
      <c r="F134" s="63"/>
    </row>
    <row r="135" spans="1:12" x14ac:dyDescent="0.2">
      <c r="D135" s="63"/>
      <c r="E135" s="63"/>
      <c r="F135" s="63"/>
    </row>
    <row r="136" spans="1:12" x14ac:dyDescent="0.2">
      <c r="D136" s="63"/>
      <c r="E136" s="63"/>
      <c r="F136" s="1"/>
    </row>
    <row r="137" spans="1:12" x14ac:dyDescent="0.2">
      <c r="D137" s="1"/>
      <c r="E137" s="63"/>
    </row>
    <row r="138" spans="1:12" x14ac:dyDescent="0.2">
      <c r="E138" s="1"/>
    </row>
    <row r="142" spans="1:12" x14ac:dyDescent="0.2">
      <c r="D142" s="3"/>
      <c r="E142" s="3"/>
      <c r="F142" s="3"/>
      <c r="G142" s="22"/>
      <c r="H142" s="22"/>
      <c r="I142" s="22"/>
      <c r="J142" s="22"/>
      <c r="K142" s="22"/>
      <c r="L142" s="22"/>
    </row>
    <row r="143" spans="1:12" s="23" customFormat="1" x14ac:dyDescent="0.2">
      <c r="B143" s="23" t="s">
        <v>55</v>
      </c>
      <c r="C143" s="24"/>
      <c r="D143" s="1" t="s">
        <v>166</v>
      </c>
      <c r="E143" s="63" t="s">
        <v>738</v>
      </c>
      <c r="F143" s="63" t="s">
        <v>167</v>
      </c>
    </row>
    <row r="144" spans="1:12" x14ac:dyDescent="0.2">
      <c r="A144" s="124">
        <f>GENDER!C21</f>
        <v>0</v>
      </c>
      <c r="B144" s="125">
        <f>IF(A144="0 - Impossible to judge project relevance to this subdimension","0",IF(A144="1 - not at all relevant",1,IF(A144=2,2,IF(A144=3,3,IF(A144=4,4,IF(A144="5 - somewhat relevant",5,IF(A144=6,6,IF(A144=7,7,IF(A144=8,8,IF(A144=9,9,IF(A144="10 - Very highly relevant",10,0)))))))))))</f>
        <v>0</v>
      </c>
      <c r="C144" s="24"/>
      <c r="D144" s="2" t="s">
        <v>735</v>
      </c>
      <c r="E144" s="63" t="s">
        <v>739</v>
      </c>
      <c r="F144" s="63" t="s">
        <v>168</v>
      </c>
    </row>
    <row r="145" spans="1:12" x14ac:dyDescent="0.2">
      <c r="C145" s="24"/>
      <c r="D145" s="1" t="s">
        <v>736</v>
      </c>
      <c r="E145" s="63" t="s">
        <v>740</v>
      </c>
      <c r="F145" s="63" t="s">
        <v>169</v>
      </c>
    </row>
    <row r="146" spans="1:12" x14ac:dyDescent="0.2">
      <c r="C146" s="24"/>
      <c r="D146" s="1" t="s">
        <v>734</v>
      </c>
      <c r="E146" s="63" t="s">
        <v>741</v>
      </c>
      <c r="F146" s="63" t="s">
        <v>747</v>
      </c>
    </row>
    <row r="147" spans="1:12" x14ac:dyDescent="0.2">
      <c r="C147" s="24"/>
      <c r="D147" s="63"/>
      <c r="E147" s="63" t="s">
        <v>742</v>
      </c>
      <c r="F147" s="63" t="s">
        <v>748</v>
      </c>
    </row>
    <row r="148" spans="1:12" x14ac:dyDescent="0.2">
      <c r="C148" s="24"/>
      <c r="D148" s="64"/>
      <c r="E148" s="63" t="s">
        <v>743</v>
      </c>
      <c r="F148" s="63" t="s">
        <v>749</v>
      </c>
    </row>
    <row r="149" spans="1:12" x14ac:dyDescent="0.2">
      <c r="C149" s="24"/>
      <c r="D149" s="1"/>
      <c r="E149" s="63" t="s">
        <v>744</v>
      </c>
      <c r="F149" s="63" t="s">
        <v>750</v>
      </c>
    </row>
    <row r="150" spans="1:12" x14ac:dyDescent="0.2">
      <c r="C150" s="24"/>
      <c r="E150" s="63" t="s">
        <v>745</v>
      </c>
      <c r="F150" s="63" t="s">
        <v>751</v>
      </c>
    </row>
    <row r="151" spans="1:12" x14ac:dyDescent="0.2">
      <c r="C151" s="24"/>
      <c r="E151" s="63" t="s">
        <v>737</v>
      </c>
      <c r="F151" s="63" t="s">
        <v>752</v>
      </c>
    </row>
    <row r="152" spans="1:12" x14ac:dyDescent="0.2">
      <c r="E152" s="63"/>
      <c r="F152" s="63" t="s">
        <v>746</v>
      </c>
    </row>
    <row r="153" spans="1:12" x14ac:dyDescent="0.2">
      <c r="E153" s="63"/>
      <c r="F153" s="63"/>
    </row>
    <row r="154" spans="1:12" x14ac:dyDescent="0.2">
      <c r="E154" s="1"/>
      <c r="F154" s="1"/>
    </row>
    <row r="157" spans="1:12" x14ac:dyDescent="0.2">
      <c r="G157" s="22"/>
      <c r="H157" s="22"/>
      <c r="I157" s="22"/>
      <c r="J157" s="22"/>
      <c r="K157" s="22"/>
      <c r="L157" s="22"/>
    </row>
    <row r="158" spans="1:12" s="23" customFormat="1" x14ac:dyDescent="0.2">
      <c r="B158" s="23" t="s">
        <v>56</v>
      </c>
      <c r="C158" s="24"/>
      <c r="D158" s="63" t="s">
        <v>170</v>
      </c>
      <c r="E158" s="63" t="s">
        <v>761</v>
      </c>
      <c r="F158" s="63" t="s">
        <v>173</v>
      </c>
    </row>
    <row r="159" spans="1:12" x14ac:dyDescent="0.2">
      <c r="A159" s="124">
        <f>GENDER!C38</f>
        <v>0</v>
      </c>
      <c r="B159" s="125">
        <f>IF(A159="0 - Impossible to judge project relevance to this subdimension","0",IF(A159="1 - not at all relevant",1,IF(A159=2,2,IF(A159=3,3,IF(A159=4,4,IF(A159="5 - somewhat relevant",5,IF(A159=6,6,IF(A159=7,7,IF(A159=8,8,IF(A159=9,9,IF(A159="10 - Very highly relevant",10,0)))))))))))</f>
        <v>0</v>
      </c>
      <c r="C159" s="24"/>
      <c r="D159" s="63" t="s">
        <v>171</v>
      </c>
      <c r="E159" s="63" t="s">
        <v>762</v>
      </c>
      <c r="F159" s="63" t="s">
        <v>772</v>
      </c>
    </row>
    <row r="160" spans="1:12" x14ac:dyDescent="0.2">
      <c r="C160" s="24"/>
      <c r="D160" s="63" t="s">
        <v>753</v>
      </c>
      <c r="E160" s="63" t="s">
        <v>763</v>
      </c>
      <c r="F160" s="63" t="s">
        <v>773</v>
      </c>
    </row>
    <row r="161" spans="3:6" x14ac:dyDescent="0.2">
      <c r="C161" s="24"/>
      <c r="D161" s="63" t="s">
        <v>754</v>
      </c>
      <c r="E161" s="63" t="s">
        <v>172</v>
      </c>
      <c r="F161" s="63" t="s">
        <v>774</v>
      </c>
    </row>
    <row r="162" spans="3:6" x14ac:dyDescent="0.2">
      <c r="C162" s="24"/>
      <c r="D162" s="63" t="s">
        <v>755</v>
      </c>
      <c r="E162" s="63" t="s">
        <v>764</v>
      </c>
      <c r="F162" s="63" t="s">
        <v>775</v>
      </c>
    </row>
    <row r="163" spans="3:6" x14ac:dyDescent="0.2">
      <c r="C163" s="24"/>
      <c r="D163" s="63" t="s">
        <v>756</v>
      </c>
      <c r="E163" s="63" t="s">
        <v>765</v>
      </c>
      <c r="F163" s="63" t="s">
        <v>776</v>
      </c>
    </row>
    <row r="164" spans="3:6" x14ac:dyDescent="0.2">
      <c r="C164" s="24"/>
      <c r="D164" s="63" t="s">
        <v>757</v>
      </c>
      <c r="E164" s="63" t="s">
        <v>766</v>
      </c>
      <c r="F164" s="63" t="s">
        <v>777</v>
      </c>
    </row>
    <row r="165" spans="3:6" x14ac:dyDescent="0.2">
      <c r="C165" s="24"/>
      <c r="D165" s="63" t="s">
        <v>758</v>
      </c>
      <c r="E165" s="63" t="s">
        <v>767</v>
      </c>
      <c r="F165" s="63" t="s">
        <v>778</v>
      </c>
    </row>
    <row r="166" spans="3:6" x14ac:dyDescent="0.2">
      <c r="C166" s="24"/>
      <c r="D166" s="63" t="s">
        <v>759</v>
      </c>
      <c r="E166" s="63" t="s">
        <v>768</v>
      </c>
      <c r="F166" s="63" t="s">
        <v>779</v>
      </c>
    </row>
    <row r="167" spans="3:6" x14ac:dyDescent="0.2">
      <c r="D167" s="63"/>
      <c r="E167" s="63" t="s">
        <v>769</v>
      </c>
      <c r="F167" s="63" t="s">
        <v>780</v>
      </c>
    </row>
    <row r="168" spans="3:6" x14ac:dyDescent="0.2">
      <c r="D168" s="63"/>
      <c r="E168" s="63" t="s">
        <v>770</v>
      </c>
      <c r="F168" s="63"/>
    </row>
    <row r="169" spans="3:6" x14ac:dyDescent="0.2">
      <c r="D169" s="63"/>
      <c r="E169" s="63" t="s">
        <v>771</v>
      </c>
      <c r="F169" s="63"/>
    </row>
    <row r="170" spans="3:6" x14ac:dyDescent="0.2">
      <c r="D170" s="1"/>
      <c r="E170" s="63" t="s">
        <v>760</v>
      </c>
      <c r="F170" s="63"/>
    </row>
    <row r="171" spans="3:6" x14ac:dyDescent="0.2">
      <c r="D171" s="23"/>
      <c r="E171" s="63"/>
      <c r="F171" s="63"/>
    </row>
    <row r="172" spans="3:6" x14ac:dyDescent="0.2">
      <c r="D172" s="23"/>
      <c r="E172" s="63"/>
      <c r="F172" s="1"/>
    </row>
    <row r="173" spans="3:6" x14ac:dyDescent="0.2">
      <c r="D173" s="23"/>
      <c r="E173" s="63"/>
      <c r="F173" s="23"/>
    </row>
    <row r="174" spans="3:6" x14ac:dyDescent="0.2">
      <c r="E174" s="1"/>
    </row>
    <row r="177" spans="1:18" ht="10.5" customHeight="1" x14ac:dyDescent="0.2">
      <c r="A177" s="23" t="s">
        <v>174</v>
      </c>
      <c r="B177" s="23" t="s">
        <v>57</v>
      </c>
      <c r="D177" s="3" t="s">
        <v>11</v>
      </c>
      <c r="E177" s="3"/>
      <c r="F177" s="3"/>
      <c r="G177" s="22"/>
      <c r="H177" s="22"/>
      <c r="I177" s="22"/>
      <c r="J177" s="22"/>
      <c r="K177" s="22"/>
      <c r="L177" s="22"/>
    </row>
    <row r="178" spans="1:18" x14ac:dyDescent="0.2">
      <c r="A178" s="124">
        <f>GENDER!C55</f>
        <v>0</v>
      </c>
      <c r="B178" s="125">
        <f>IF(A178="0 - Impossible to judge project relevance to this subdimension","0",IF(A178="1 - not at all relevant",1,IF(A178=2,2,IF(A178=3,3,IF(A178=4,4,IF(A178="5 - somewhat relevant",5,IF(A178=6,6,IF(A178=7,7,IF(A178=8,8,IF(A178=9,9,IF(A178="10 - Very highly relevant",10,0)))))))))))</f>
        <v>0</v>
      </c>
      <c r="D178" s="3" t="s">
        <v>15</v>
      </c>
      <c r="E178" s="3" t="s">
        <v>16</v>
      </c>
      <c r="F178" s="3" t="s">
        <v>17</v>
      </c>
      <c r="G178" s="22"/>
      <c r="H178" s="22"/>
      <c r="I178" s="22"/>
      <c r="J178" s="22"/>
      <c r="K178" s="22"/>
      <c r="L178" s="22"/>
    </row>
    <row r="179" spans="1:18" s="23" customFormat="1" x14ac:dyDescent="0.2">
      <c r="C179" s="24"/>
      <c r="D179" s="63" t="s">
        <v>175</v>
      </c>
      <c r="E179" s="63" t="s">
        <v>184</v>
      </c>
      <c r="F179" s="63" t="s">
        <v>783</v>
      </c>
    </row>
    <row r="180" spans="1:18" x14ac:dyDescent="0.2">
      <c r="C180" s="24"/>
      <c r="D180" s="63" t="s">
        <v>176</v>
      </c>
      <c r="E180" s="63" t="s">
        <v>185</v>
      </c>
      <c r="F180" s="63" t="s">
        <v>784</v>
      </c>
    </row>
    <row r="181" spans="1:18" x14ac:dyDescent="0.2">
      <c r="C181" s="24"/>
      <c r="D181" s="63" t="s">
        <v>177</v>
      </c>
      <c r="E181" s="63" t="s">
        <v>186</v>
      </c>
      <c r="F181" s="63" t="s">
        <v>785</v>
      </c>
    </row>
    <row r="182" spans="1:18" x14ac:dyDescent="0.2">
      <c r="C182" s="24"/>
      <c r="D182" s="63" t="s">
        <v>178</v>
      </c>
      <c r="E182" s="63" t="s">
        <v>187</v>
      </c>
      <c r="F182" s="63" t="s">
        <v>786</v>
      </c>
    </row>
    <row r="183" spans="1:18" x14ac:dyDescent="0.2">
      <c r="C183" s="24"/>
      <c r="D183" s="63" t="s">
        <v>179</v>
      </c>
      <c r="E183" s="63" t="s">
        <v>188</v>
      </c>
      <c r="F183" s="63" t="s">
        <v>782</v>
      </c>
    </row>
    <row r="184" spans="1:18" x14ac:dyDescent="0.2">
      <c r="C184" s="24"/>
      <c r="D184" s="63" t="s">
        <v>180</v>
      </c>
      <c r="E184" s="63" t="s">
        <v>189</v>
      </c>
      <c r="F184" s="63"/>
    </row>
    <row r="185" spans="1:18" x14ac:dyDescent="0.2">
      <c r="C185" s="24"/>
      <c r="D185" s="63" t="s">
        <v>181</v>
      </c>
      <c r="E185" s="63" t="s">
        <v>781</v>
      </c>
      <c r="F185" s="63"/>
    </row>
    <row r="186" spans="1:18" x14ac:dyDescent="0.2">
      <c r="C186" s="24"/>
      <c r="D186" s="63" t="s">
        <v>182</v>
      </c>
      <c r="E186" s="63"/>
      <c r="F186" s="63"/>
    </row>
    <row r="187" spans="1:18" x14ac:dyDescent="0.2">
      <c r="C187" s="24"/>
      <c r="D187" s="1" t="s">
        <v>183</v>
      </c>
      <c r="E187" s="1"/>
      <c r="F187" s="63"/>
      <c r="R187" s="65"/>
    </row>
    <row r="188" spans="1:18" x14ac:dyDescent="0.2">
      <c r="F188" s="1"/>
      <c r="R188" s="65"/>
    </row>
    <row r="189" spans="1:18" x14ac:dyDescent="0.2">
      <c r="R189" s="65"/>
    </row>
    <row r="190" spans="1:18" x14ac:dyDescent="0.2">
      <c r="R190" s="65"/>
    </row>
    <row r="191" spans="1:18" s="23" customFormat="1" x14ac:dyDescent="0.2">
      <c r="B191" s="23" t="s">
        <v>58</v>
      </c>
      <c r="C191" s="24"/>
      <c r="D191" s="65" t="s">
        <v>788</v>
      </c>
      <c r="E191" s="65" t="s">
        <v>191</v>
      </c>
      <c r="F191" s="65" t="s">
        <v>199</v>
      </c>
      <c r="P191" s="65"/>
      <c r="R191" s="65"/>
    </row>
    <row r="192" spans="1:18" x14ac:dyDescent="0.2">
      <c r="A192" s="124">
        <f>GENDER!C72</f>
        <v>0</v>
      </c>
      <c r="B192" s="125">
        <f>IF(A192="0 - Impossible to judge project relevance to this subdimension","0",IF(A192="1 - not at all relevant",1,IF(A192=2,2,IF(A192=3,3,IF(A192=4,4,IF(A192="5 - somewhat relevant",5,IF(A192=6,6,IF(A192=7,7,IF(A192=8,8,IF(A192=9,9,IF(A192="10 - Very highly relevant",10,0)))))))))))</f>
        <v>0</v>
      </c>
      <c r="C192" s="24"/>
      <c r="D192" s="65" t="s">
        <v>789</v>
      </c>
      <c r="E192" s="65" t="s">
        <v>192</v>
      </c>
      <c r="F192" s="65" t="s">
        <v>200</v>
      </c>
      <c r="P192" s="65"/>
      <c r="R192" s="65"/>
    </row>
    <row r="193" spans="1:18" x14ac:dyDescent="0.2">
      <c r="C193" s="24"/>
      <c r="D193" s="65" t="s">
        <v>790</v>
      </c>
      <c r="E193" s="65" t="s">
        <v>193</v>
      </c>
      <c r="F193" s="65" t="s">
        <v>201</v>
      </c>
      <c r="P193" s="65"/>
      <c r="R193" s="65"/>
    </row>
    <row r="194" spans="1:18" x14ac:dyDescent="0.2">
      <c r="C194" s="24"/>
      <c r="D194" s="65" t="s">
        <v>791</v>
      </c>
      <c r="E194" s="65" t="s">
        <v>194</v>
      </c>
      <c r="F194" s="65" t="s">
        <v>796</v>
      </c>
      <c r="P194" s="65"/>
      <c r="R194" s="65"/>
    </row>
    <row r="195" spans="1:18" x14ac:dyDescent="0.2">
      <c r="C195" s="24"/>
      <c r="D195" s="65" t="s">
        <v>792</v>
      </c>
      <c r="E195" s="65" t="s">
        <v>195</v>
      </c>
      <c r="F195" s="65" t="s">
        <v>202</v>
      </c>
      <c r="P195" s="65"/>
      <c r="R195" s="65"/>
    </row>
    <row r="196" spans="1:18" x14ac:dyDescent="0.2">
      <c r="C196" s="24"/>
      <c r="D196" s="65" t="s">
        <v>793</v>
      </c>
      <c r="E196" s="65" t="s">
        <v>196</v>
      </c>
      <c r="F196" s="65" t="s">
        <v>203</v>
      </c>
      <c r="P196" s="65"/>
    </row>
    <row r="197" spans="1:18" x14ac:dyDescent="0.2">
      <c r="C197" s="24"/>
      <c r="D197" s="65" t="s">
        <v>794</v>
      </c>
      <c r="E197" s="65" t="s">
        <v>197</v>
      </c>
      <c r="F197" s="65" t="s">
        <v>204</v>
      </c>
      <c r="P197" s="65"/>
    </row>
    <row r="198" spans="1:18" x14ac:dyDescent="0.2">
      <c r="C198" s="24"/>
      <c r="D198" s="65" t="s">
        <v>795</v>
      </c>
      <c r="E198" s="65" t="s">
        <v>198</v>
      </c>
      <c r="F198" s="65" t="s">
        <v>205</v>
      </c>
      <c r="P198" s="65"/>
    </row>
    <row r="199" spans="1:18" x14ac:dyDescent="0.2">
      <c r="C199" s="24"/>
      <c r="D199" s="65" t="s">
        <v>787</v>
      </c>
      <c r="E199" s="65" t="s">
        <v>190</v>
      </c>
    </row>
    <row r="201" spans="1:18" x14ac:dyDescent="0.2">
      <c r="R201" s="66"/>
    </row>
    <row r="202" spans="1:18" x14ac:dyDescent="0.2">
      <c r="R202" s="62"/>
    </row>
    <row r="203" spans="1:18" x14ac:dyDescent="0.2">
      <c r="R203" s="62"/>
    </row>
    <row r="204" spans="1:18" ht="10.5" customHeight="1" x14ac:dyDescent="0.2">
      <c r="A204" s="23" t="s">
        <v>59</v>
      </c>
      <c r="B204" s="23" t="s">
        <v>60</v>
      </c>
      <c r="D204" s="3" t="s">
        <v>11</v>
      </c>
      <c r="E204" s="3"/>
      <c r="F204" s="3"/>
      <c r="G204" s="22"/>
      <c r="H204" s="22"/>
      <c r="I204" s="22"/>
      <c r="J204" s="22"/>
      <c r="K204" s="22"/>
      <c r="L204" s="22"/>
      <c r="R204" s="62"/>
    </row>
    <row r="205" spans="1:18" x14ac:dyDescent="0.2">
      <c r="A205" s="124">
        <f>GENDER!C89</f>
        <v>0</v>
      </c>
      <c r="B205" s="125">
        <f>IF(A205="0 - Impossible to judge project relevance to this subdimension","0",IF(A205="1 - not at all relevant",1,IF(A205=2,2,IF(A205=3,3,IF(A205=4,4,IF(A205="5 - somewhat relevant",5,IF(A205=6,6,IF(A205=7,7,IF(A205=8,8,IF(A205=9,9,IF(A205="10 - Very highly relevant",10,0)))))))))))</f>
        <v>0</v>
      </c>
      <c r="D205" s="3" t="s">
        <v>15</v>
      </c>
      <c r="E205" s="3" t="s">
        <v>16</v>
      </c>
      <c r="F205" s="3" t="s">
        <v>17</v>
      </c>
      <c r="G205" s="22"/>
      <c r="H205" s="22"/>
      <c r="I205" s="22"/>
      <c r="J205" s="22"/>
      <c r="K205" s="22"/>
      <c r="L205" s="22"/>
      <c r="R205" s="62"/>
    </row>
    <row r="206" spans="1:18" s="23" customFormat="1" x14ac:dyDescent="0.2">
      <c r="C206" s="24"/>
      <c r="D206" s="66" t="s">
        <v>206</v>
      </c>
      <c r="E206" s="66" t="s">
        <v>206</v>
      </c>
      <c r="F206" s="66" t="s">
        <v>206</v>
      </c>
      <c r="R206" s="62"/>
    </row>
    <row r="207" spans="1:18" x14ac:dyDescent="0.2">
      <c r="C207" s="24"/>
      <c r="D207" s="62" t="s">
        <v>798</v>
      </c>
      <c r="E207" s="62" t="s">
        <v>811</v>
      </c>
      <c r="F207" s="62" t="s">
        <v>214</v>
      </c>
      <c r="R207" s="62"/>
    </row>
    <row r="208" spans="1:18" x14ac:dyDescent="0.2">
      <c r="C208" s="24"/>
      <c r="D208" s="62" t="s">
        <v>799</v>
      </c>
      <c r="E208" s="62" t="s">
        <v>812</v>
      </c>
      <c r="F208" s="62" t="s">
        <v>823</v>
      </c>
      <c r="R208" s="62"/>
    </row>
    <row r="209" spans="3:18" x14ac:dyDescent="0.2">
      <c r="C209" s="24"/>
      <c r="D209" s="62" t="s">
        <v>800</v>
      </c>
      <c r="E209" s="62" t="s">
        <v>813</v>
      </c>
      <c r="F209" s="62" t="s">
        <v>824</v>
      </c>
      <c r="R209" s="62"/>
    </row>
    <row r="210" spans="3:18" x14ac:dyDescent="0.2">
      <c r="C210" s="24"/>
      <c r="D210" s="62" t="s">
        <v>208</v>
      </c>
      <c r="E210" s="62" t="s">
        <v>210</v>
      </c>
      <c r="F210" s="62" t="s">
        <v>825</v>
      </c>
      <c r="R210" s="62"/>
    </row>
    <row r="211" spans="3:18" x14ac:dyDescent="0.2">
      <c r="C211" s="24"/>
      <c r="D211" s="62" t="s">
        <v>801</v>
      </c>
      <c r="E211" s="62" t="s">
        <v>211</v>
      </c>
      <c r="F211" s="62" t="s">
        <v>826</v>
      </c>
      <c r="R211" s="62"/>
    </row>
    <row r="212" spans="3:18" x14ac:dyDescent="0.2">
      <c r="C212" s="24"/>
      <c r="D212" s="62" t="s">
        <v>209</v>
      </c>
      <c r="E212" s="62" t="s">
        <v>814</v>
      </c>
      <c r="F212" s="62" t="s">
        <v>827</v>
      </c>
      <c r="R212" s="62"/>
    </row>
    <row r="213" spans="3:18" x14ac:dyDescent="0.2">
      <c r="C213" s="24"/>
      <c r="D213" s="62" t="s">
        <v>802</v>
      </c>
      <c r="E213" s="62" t="s">
        <v>212</v>
      </c>
      <c r="F213" s="62" t="s">
        <v>828</v>
      </c>
      <c r="R213" s="66"/>
    </row>
    <row r="214" spans="3:18" x14ac:dyDescent="0.2">
      <c r="C214" s="24"/>
      <c r="D214" s="62" t="s">
        <v>803</v>
      </c>
      <c r="E214" s="62" t="s">
        <v>213</v>
      </c>
      <c r="F214" s="62" t="s">
        <v>829</v>
      </c>
      <c r="R214" s="62"/>
    </row>
    <row r="215" spans="3:18" x14ac:dyDescent="0.2">
      <c r="D215" s="62" t="s">
        <v>804</v>
      </c>
      <c r="E215" s="66" t="s">
        <v>207</v>
      </c>
      <c r="F215" s="62" t="s">
        <v>215</v>
      </c>
      <c r="R215" s="62"/>
    </row>
    <row r="216" spans="3:18" x14ac:dyDescent="0.2">
      <c r="D216" s="62" t="s">
        <v>797</v>
      </c>
      <c r="E216" s="62" t="s">
        <v>816</v>
      </c>
      <c r="F216" s="62" t="s">
        <v>830</v>
      </c>
      <c r="R216" s="62"/>
    </row>
    <row r="217" spans="3:18" x14ac:dyDescent="0.2">
      <c r="D217" s="66" t="s">
        <v>207</v>
      </c>
      <c r="E217" s="62" t="s">
        <v>817</v>
      </c>
      <c r="F217" s="62" t="s">
        <v>831</v>
      </c>
      <c r="R217" s="62"/>
    </row>
    <row r="218" spans="3:18" x14ac:dyDescent="0.2">
      <c r="D218" s="62" t="s">
        <v>805</v>
      </c>
      <c r="E218" s="62" t="s">
        <v>818</v>
      </c>
      <c r="F218" s="62" t="s">
        <v>832</v>
      </c>
      <c r="R218" s="1"/>
    </row>
    <row r="219" spans="3:18" x14ac:dyDescent="0.2">
      <c r="D219" s="62" t="s">
        <v>806</v>
      </c>
      <c r="E219" s="62" t="s">
        <v>819</v>
      </c>
      <c r="F219" s="62" t="s">
        <v>833</v>
      </c>
    </row>
    <row r="220" spans="3:18" x14ac:dyDescent="0.2">
      <c r="D220" s="62" t="s">
        <v>807</v>
      </c>
      <c r="E220" s="62" t="s">
        <v>820</v>
      </c>
      <c r="F220" s="62" t="s">
        <v>834</v>
      </c>
    </row>
    <row r="221" spans="3:18" x14ac:dyDescent="0.2">
      <c r="D221" s="62" t="s">
        <v>808</v>
      </c>
      <c r="E221" s="62" t="s">
        <v>821</v>
      </c>
      <c r="F221" s="66" t="s">
        <v>207</v>
      </c>
    </row>
    <row r="222" spans="3:18" x14ac:dyDescent="0.2">
      <c r="D222" s="18" t="s">
        <v>809</v>
      </c>
      <c r="E222" s="62" t="s">
        <v>822</v>
      </c>
      <c r="F222" s="62" t="s">
        <v>836</v>
      </c>
    </row>
    <row r="223" spans="3:18" x14ac:dyDescent="0.2">
      <c r="D223" s="21" t="s">
        <v>810</v>
      </c>
      <c r="E223" s="62" t="s">
        <v>815</v>
      </c>
      <c r="F223" s="1" t="s">
        <v>837</v>
      </c>
    </row>
    <row r="224" spans="3:18" x14ac:dyDescent="0.2">
      <c r="E224" s="1"/>
      <c r="F224" s="21" t="s">
        <v>838</v>
      </c>
    </row>
    <row r="225" spans="1:14" x14ac:dyDescent="0.2">
      <c r="F225" s="21" t="s">
        <v>839</v>
      </c>
    </row>
    <row r="226" spans="1:14" x14ac:dyDescent="0.2">
      <c r="F226" s="21" t="s">
        <v>840</v>
      </c>
    </row>
    <row r="227" spans="1:14" x14ac:dyDescent="0.2">
      <c r="F227" s="21" t="s">
        <v>841</v>
      </c>
    </row>
    <row r="228" spans="1:14" x14ac:dyDescent="0.2">
      <c r="F228" s="21" t="s">
        <v>835</v>
      </c>
    </row>
    <row r="230" spans="1:14" s="20" customFormat="1" ht="15.75" customHeight="1" x14ac:dyDescent="0.25">
      <c r="A230" s="30" t="s">
        <v>61</v>
      </c>
      <c r="B230" s="19"/>
      <c r="C230" s="19"/>
      <c r="D230" s="19"/>
      <c r="E230" s="19"/>
      <c r="F230" s="31"/>
      <c r="G230" s="31"/>
      <c r="H230" s="31"/>
      <c r="I230" s="31"/>
      <c r="J230" s="31"/>
      <c r="K230" s="31"/>
      <c r="L230" s="31"/>
      <c r="M230" s="31"/>
      <c r="N230" s="31"/>
    </row>
    <row r="231" spans="1:14" x14ac:dyDescent="0.2">
      <c r="A231" s="23" t="s">
        <v>62</v>
      </c>
      <c r="B231" s="23" t="s">
        <v>63</v>
      </c>
      <c r="D231" s="3" t="s">
        <v>11</v>
      </c>
      <c r="E231" s="3"/>
      <c r="F231" s="3"/>
      <c r="G231" s="22"/>
      <c r="H231" s="22"/>
      <c r="I231" s="22"/>
      <c r="J231" s="22"/>
      <c r="K231" s="22"/>
      <c r="L231" s="22"/>
    </row>
    <row r="232" spans="1:14" x14ac:dyDescent="0.2">
      <c r="A232" s="124">
        <f>ENVIRONMENT!C7</f>
        <v>0</v>
      </c>
      <c r="B232" s="125">
        <f>IF(A232="0 - Impossible to judge project relevance to this subdimension","0",IF(A232="1 - not at all relevant",1,IF(A232=2,2,IF(A232=3,3,IF(A232=4,4,IF(A232="5 - somewhat relevant",5,IF(A232=6,6,IF(A232=7,7,IF(A232=8,8,IF(A232=9,9,IF(A232="10 - Very highly relevant",10,0)))))))))))</f>
        <v>0</v>
      </c>
      <c r="D232" s="3" t="s">
        <v>15</v>
      </c>
      <c r="E232" s="3" t="s">
        <v>16</v>
      </c>
      <c r="F232" s="3" t="s">
        <v>17</v>
      </c>
      <c r="G232" s="22"/>
      <c r="H232" s="22"/>
      <c r="I232" s="22"/>
      <c r="J232" s="22"/>
      <c r="K232" s="22"/>
      <c r="L232" s="22"/>
    </row>
    <row r="233" spans="1:14" s="23" customFormat="1" x14ac:dyDescent="0.2">
      <c r="C233" s="24"/>
      <c r="D233" s="63" t="s">
        <v>216</v>
      </c>
      <c r="E233" s="63" t="s">
        <v>229</v>
      </c>
      <c r="F233" s="63" t="s">
        <v>237</v>
      </c>
    </row>
    <row r="234" spans="1:14" x14ac:dyDescent="0.2">
      <c r="C234" s="24"/>
      <c r="D234" s="63" t="s">
        <v>217</v>
      </c>
      <c r="E234" s="63" t="s">
        <v>642</v>
      </c>
      <c r="F234" s="63" t="s">
        <v>644</v>
      </c>
    </row>
    <row r="235" spans="1:14" x14ac:dyDescent="0.2">
      <c r="C235" s="24"/>
      <c r="D235" s="63" t="s">
        <v>218</v>
      </c>
      <c r="E235" s="63" t="s">
        <v>230</v>
      </c>
      <c r="F235" s="63" t="s">
        <v>645</v>
      </c>
    </row>
    <row r="236" spans="1:14" x14ac:dyDescent="0.2">
      <c r="C236" s="24"/>
      <c r="D236" s="63" t="s">
        <v>219</v>
      </c>
      <c r="E236" s="63" t="s">
        <v>231</v>
      </c>
      <c r="F236" s="63" t="s">
        <v>646</v>
      </c>
    </row>
    <row r="237" spans="1:14" x14ac:dyDescent="0.2">
      <c r="C237" s="24"/>
      <c r="D237" s="63" t="s">
        <v>220</v>
      </c>
      <c r="E237" s="63" t="s">
        <v>232</v>
      </c>
      <c r="F237" s="63" t="s">
        <v>647</v>
      </c>
    </row>
    <row r="238" spans="1:14" x14ac:dyDescent="0.2">
      <c r="C238" s="24"/>
      <c r="D238" s="63" t="s">
        <v>221</v>
      </c>
      <c r="E238" s="63" t="s">
        <v>233</v>
      </c>
      <c r="F238" s="63" t="s">
        <v>648</v>
      </c>
    </row>
    <row r="239" spans="1:14" x14ac:dyDescent="0.2">
      <c r="C239" s="24"/>
      <c r="D239" s="63" t="s">
        <v>222</v>
      </c>
      <c r="E239" s="63" t="s">
        <v>234</v>
      </c>
      <c r="F239" s="63" t="s">
        <v>649</v>
      </c>
    </row>
    <row r="240" spans="1:14" x14ac:dyDescent="0.2">
      <c r="C240" s="24"/>
      <c r="D240" s="63" t="s">
        <v>223</v>
      </c>
      <c r="E240" s="63" t="s">
        <v>235</v>
      </c>
      <c r="F240" s="63" t="s">
        <v>643</v>
      </c>
    </row>
    <row r="241" spans="1:12" x14ac:dyDescent="0.2">
      <c r="C241" s="24"/>
      <c r="D241" s="63" t="s">
        <v>224</v>
      </c>
      <c r="E241" s="63" t="s">
        <v>236</v>
      </c>
      <c r="F241" s="63"/>
    </row>
    <row r="242" spans="1:12" x14ac:dyDescent="0.2">
      <c r="D242" s="63" t="s">
        <v>225</v>
      </c>
    </row>
    <row r="243" spans="1:12" x14ac:dyDescent="0.2">
      <c r="D243" s="63" t="s">
        <v>226</v>
      </c>
    </row>
    <row r="244" spans="1:12" x14ac:dyDescent="0.2">
      <c r="D244" s="63" t="s">
        <v>227</v>
      </c>
    </row>
    <row r="245" spans="1:12" x14ac:dyDescent="0.2">
      <c r="D245" s="1" t="s">
        <v>228</v>
      </c>
    </row>
    <row r="247" spans="1:12" x14ac:dyDescent="0.2">
      <c r="G247" s="22"/>
      <c r="H247" s="22"/>
      <c r="I247" s="22"/>
      <c r="J247" s="22"/>
      <c r="K247" s="22"/>
      <c r="L247" s="22"/>
    </row>
    <row r="248" spans="1:12" s="23" customFormat="1" x14ac:dyDescent="0.2">
      <c r="B248" s="23" t="s">
        <v>238</v>
      </c>
      <c r="C248" s="24"/>
      <c r="D248" s="63" t="s">
        <v>241</v>
      </c>
      <c r="E248" s="63" t="s">
        <v>244</v>
      </c>
      <c r="F248" s="63" t="s">
        <v>539</v>
      </c>
    </row>
    <row r="249" spans="1:12" x14ac:dyDescent="0.2">
      <c r="A249" s="124">
        <f>ENVIRONMENT!C22</f>
        <v>0</v>
      </c>
      <c r="B249" s="125">
        <f>IF(A249="0 - Impossible to judge project relevance to this subdimension","0",IF(A249="1 - not at all relevant",1,IF(A249=2,2,IF(A249=3,3,IF(A249=4,4,IF(A249="5 - somewhat relevant",5,IF(A249=6,6,IF(A249=7,7,IF(A249=8,8,IF(A249=9,9,IF(A249="10 - Very highly relevant",10,0)))))))))))</f>
        <v>0</v>
      </c>
      <c r="C249" s="24"/>
      <c r="D249" s="63" t="s">
        <v>242</v>
      </c>
      <c r="E249" s="63" t="s">
        <v>245</v>
      </c>
      <c r="F249" s="63" t="s">
        <v>249</v>
      </c>
    </row>
    <row r="250" spans="1:12" x14ac:dyDescent="0.2">
      <c r="C250" s="24"/>
      <c r="D250" s="63" t="s">
        <v>243</v>
      </c>
      <c r="E250" s="63" t="s">
        <v>246</v>
      </c>
      <c r="F250" s="63" t="s">
        <v>250</v>
      </c>
    </row>
    <row r="251" spans="1:12" x14ac:dyDescent="0.2">
      <c r="C251" s="24"/>
      <c r="D251" s="1" t="s">
        <v>240</v>
      </c>
      <c r="E251" s="63" t="s">
        <v>247</v>
      </c>
      <c r="F251" s="63" t="s">
        <v>251</v>
      </c>
    </row>
    <row r="252" spans="1:12" x14ac:dyDescent="0.2">
      <c r="C252" s="24"/>
      <c r="E252" s="1" t="s">
        <v>248</v>
      </c>
      <c r="F252" s="63" t="s">
        <v>252</v>
      </c>
    </row>
    <row r="253" spans="1:12" x14ac:dyDescent="0.2">
      <c r="C253" s="24"/>
      <c r="F253" s="63" t="s">
        <v>650</v>
      </c>
    </row>
    <row r="254" spans="1:12" x14ac:dyDescent="0.2">
      <c r="C254" s="24"/>
      <c r="F254" s="63" t="s">
        <v>842</v>
      </c>
    </row>
    <row r="255" spans="1:12" x14ac:dyDescent="0.2">
      <c r="C255" s="24"/>
      <c r="F255" s="21" t="s">
        <v>651</v>
      </c>
    </row>
    <row r="256" spans="1:12" x14ac:dyDescent="0.2">
      <c r="C256" s="24"/>
      <c r="F256" s="21" t="s">
        <v>652</v>
      </c>
    </row>
    <row r="257" spans="1:12" ht="12.75" x14ac:dyDescent="0.25">
      <c r="C257" s="24"/>
      <c r="F257" s="21" t="s">
        <v>653</v>
      </c>
    </row>
    <row r="258" spans="1:12" x14ac:dyDescent="0.2">
      <c r="C258" s="24"/>
    </row>
    <row r="259" spans="1:12" x14ac:dyDescent="0.2">
      <c r="C259" s="24"/>
    </row>
    <row r="260" spans="1:12" s="23" customFormat="1" x14ac:dyDescent="0.2">
      <c r="B260" s="23" t="s">
        <v>253</v>
      </c>
      <c r="C260" s="24"/>
      <c r="D260" s="63" t="s">
        <v>255</v>
      </c>
      <c r="E260" s="63" t="s">
        <v>461</v>
      </c>
      <c r="F260" s="63" t="s">
        <v>268</v>
      </c>
    </row>
    <row r="261" spans="1:12" x14ac:dyDescent="0.2">
      <c r="A261" s="124">
        <f>ENVIRONMENT!C41</f>
        <v>0</v>
      </c>
      <c r="B261" s="125">
        <f>IF(A261="0 - Impossible to judge project relevance to this subdimension","0",IF(A261="1 - not at all relevant",1,IF(A261=2,2,IF(A261=3,3,IF(A261=4,4,IF(A261="5 - somewhat relevant",5,IF(A261=6,6,IF(A261=7,7,IF(A261=8,8,IF(A261=9,9,IF(A261="10 - Very highly relevant",10,0)))))))))))</f>
        <v>0</v>
      </c>
      <c r="C261" s="24"/>
      <c r="D261" s="63" t="s">
        <v>256</v>
      </c>
      <c r="E261" s="63" t="s">
        <v>462</v>
      </c>
      <c r="F261" s="63" t="s">
        <v>269</v>
      </c>
    </row>
    <row r="262" spans="1:12" x14ac:dyDescent="0.2">
      <c r="C262" s="24"/>
      <c r="D262" s="63" t="s">
        <v>257</v>
      </c>
      <c r="E262" s="63" t="s">
        <v>463</v>
      </c>
      <c r="F262" s="63" t="s">
        <v>270</v>
      </c>
    </row>
    <row r="263" spans="1:12" x14ac:dyDescent="0.2">
      <c r="C263" s="24"/>
      <c r="D263" s="63" t="s">
        <v>258</v>
      </c>
      <c r="E263" s="63" t="s">
        <v>464</v>
      </c>
      <c r="F263" s="63" t="s">
        <v>271</v>
      </c>
    </row>
    <row r="264" spans="1:12" x14ac:dyDescent="0.2">
      <c r="C264" s="24"/>
      <c r="D264" s="63" t="s">
        <v>259</v>
      </c>
      <c r="E264" s="63" t="s">
        <v>266</v>
      </c>
      <c r="F264" s="63" t="s">
        <v>272</v>
      </c>
    </row>
    <row r="265" spans="1:12" x14ac:dyDescent="0.2">
      <c r="C265" s="24"/>
      <c r="D265" s="63" t="s">
        <v>260</v>
      </c>
      <c r="E265" s="63" t="s">
        <v>267</v>
      </c>
      <c r="F265" s="63" t="s">
        <v>273</v>
      </c>
    </row>
    <row r="266" spans="1:12" x14ac:dyDescent="0.2">
      <c r="C266" s="24"/>
      <c r="D266" s="63" t="s">
        <v>261</v>
      </c>
      <c r="E266" s="63" t="s">
        <v>656</v>
      </c>
      <c r="F266" s="63" t="s">
        <v>274</v>
      </c>
    </row>
    <row r="267" spans="1:12" x14ac:dyDescent="0.2">
      <c r="D267" s="63" t="s">
        <v>262</v>
      </c>
      <c r="E267" s="1" t="s">
        <v>657</v>
      </c>
      <c r="F267" s="63" t="s">
        <v>275</v>
      </c>
      <c r="G267" s="22"/>
      <c r="H267" s="22"/>
      <c r="I267" s="22"/>
      <c r="J267" s="22"/>
      <c r="K267" s="22"/>
      <c r="L267" s="22"/>
    </row>
    <row r="268" spans="1:12" x14ac:dyDescent="0.2">
      <c r="D268" s="63" t="s">
        <v>263</v>
      </c>
      <c r="E268" s="21" t="s">
        <v>655</v>
      </c>
      <c r="F268" s="63" t="s">
        <v>276</v>
      </c>
      <c r="G268" s="22"/>
      <c r="H268" s="22"/>
      <c r="I268" s="22"/>
      <c r="J268" s="22"/>
      <c r="K268" s="22"/>
      <c r="L268" s="22"/>
    </row>
    <row r="269" spans="1:12" x14ac:dyDescent="0.2">
      <c r="D269" s="63" t="s">
        <v>264</v>
      </c>
      <c r="F269" s="63" t="s">
        <v>277</v>
      </c>
      <c r="G269" s="22"/>
      <c r="H269" s="22"/>
      <c r="I269" s="22"/>
      <c r="J269" s="22"/>
      <c r="K269" s="22"/>
      <c r="L269" s="22"/>
    </row>
    <row r="270" spans="1:12" x14ac:dyDescent="0.2">
      <c r="D270" s="63" t="s">
        <v>265</v>
      </c>
      <c r="F270" s="63" t="s">
        <v>278</v>
      </c>
      <c r="G270" s="22"/>
      <c r="H270" s="22"/>
      <c r="I270" s="22"/>
      <c r="J270" s="22"/>
      <c r="K270" s="22"/>
      <c r="L270" s="22"/>
    </row>
    <row r="271" spans="1:12" x14ac:dyDescent="0.2">
      <c r="D271" s="1" t="s">
        <v>654</v>
      </c>
      <c r="F271" s="63" t="s">
        <v>279</v>
      </c>
      <c r="G271" s="22"/>
      <c r="H271" s="22"/>
      <c r="I271" s="22"/>
      <c r="J271" s="22"/>
      <c r="K271" s="22"/>
      <c r="L271" s="22"/>
    </row>
    <row r="272" spans="1:12" x14ac:dyDescent="0.2">
      <c r="F272" s="1" t="s">
        <v>280</v>
      </c>
      <c r="G272" s="22"/>
      <c r="H272" s="22"/>
      <c r="I272" s="22"/>
      <c r="J272" s="22"/>
      <c r="K272" s="22"/>
      <c r="L272" s="22"/>
    </row>
    <row r="273" spans="1:12" x14ac:dyDescent="0.2">
      <c r="G273" s="22"/>
      <c r="H273" s="22"/>
      <c r="I273" s="22"/>
      <c r="J273" s="22"/>
      <c r="K273" s="22"/>
      <c r="L273" s="22"/>
    </row>
    <row r="274" spans="1:12" x14ac:dyDescent="0.2">
      <c r="G274" s="22"/>
      <c r="H274" s="22"/>
      <c r="I274" s="22"/>
      <c r="J274" s="22"/>
      <c r="K274" s="22"/>
      <c r="L274" s="22"/>
    </row>
    <row r="275" spans="1:12" s="23" customFormat="1" x14ac:dyDescent="0.2">
      <c r="B275" s="23" t="s">
        <v>254</v>
      </c>
      <c r="C275" s="24"/>
      <c r="D275" s="63" t="s">
        <v>281</v>
      </c>
      <c r="E275" s="63" t="s">
        <v>660</v>
      </c>
      <c r="F275" s="63" t="s">
        <v>469</v>
      </c>
    </row>
    <row r="276" spans="1:12" x14ac:dyDescent="0.2">
      <c r="A276" s="124">
        <f>ENVIRONMENT!C58</f>
        <v>0</v>
      </c>
      <c r="B276" s="125">
        <f>IF(A276="0 - Impossible to judge project relevance to this subdimension","0",IF(A276="1 - not at all relevant",1,IF(A276=2,2,IF(A276=3,3,IF(A276=4,4,IF(A276="5 - somewhat relevant",5,IF(A276=6,6,IF(A276=7,7,IF(A276=8,8,IF(A276=9,9,IF(A276="10 - Very highly relevant",10,0)))))))))))</f>
        <v>0</v>
      </c>
      <c r="C276" s="24"/>
      <c r="D276" s="63" t="s">
        <v>658</v>
      </c>
      <c r="E276" s="63" t="s">
        <v>465</v>
      </c>
      <c r="F276" s="63" t="s">
        <v>470</v>
      </c>
    </row>
    <row r="277" spans="1:12" x14ac:dyDescent="0.2">
      <c r="C277" s="24"/>
      <c r="D277" s="63" t="s">
        <v>659</v>
      </c>
      <c r="E277" s="63" t="s">
        <v>466</v>
      </c>
      <c r="F277" s="63" t="s">
        <v>471</v>
      </c>
    </row>
    <row r="278" spans="1:12" x14ac:dyDescent="0.2">
      <c r="C278" s="24"/>
      <c r="D278" s="63" t="s">
        <v>282</v>
      </c>
      <c r="E278" s="63" t="s">
        <v>661</v>
      </c>
      <c r="F278" s="63" t="s">
        <v>663</v>
      </c>
    </row>
    <row r="279" spans="1:12" x14ac:dyDescent="0.2">
      <c r="C279" s="24"/>
      <c r="D279" s="63" t="s">
        <v>283</v>
      </c>
      <c r="E279" s="63" t="s">
        <v>467</v>
      </c>
      <c r="F279" s="63" t="s">
        <v>664</v>
      </c>
    </row>
    <row r="280" spans="1:12" x14ac:dyDescent="0.2">
      <c r="C280" s="24"/>
      <c r="D280" s="63" t="s">
        <v>284</v>
      </c>
      <c r="E280" s="1" t="s">
        <v>468</v>
      </c>
      <c r="F280" s="63" t="s">
        <v>472</v>
      </c>
    </row>
    <row r="281" spans="1:12" x14ac:dyDescent="0.2">
      <c r="C281" s="24"/>
      <c r="D281" s="1" t="s">
        <v>285</v>
      </c>
      <c r="F281" s="63" t="s">
        <v>473</v>
      </c>
    </row>
    <row r="282" spans="1:12" x14ac:dyDescent="0.2">
      <c r="C282" s="24"/>
      <c r="F282" s="63" t="s">
        <v>665</v>
      </c>
    </row>
    <row r="283" spans="1:12" x14ac:dyDescent="0.2">
      <c r="C283" s="24"/>
      <c r="F283" s="63" t="s">
        <v>666</v>
      </c>
    </row>
    <row r="284" spans="1:12" x14ac:dyDescent="0.2">
      <c r="F284" s="63" t="s">
        <v>662</v>
      </c>
    </row>
    <row r="285" spans="1:12" x14ac:dyDescent="0.2">
      <c r="F285" s="63"/>
    </row>
    <row r="286" spans="1:12" x14ac:dyDescent="0.2">
      <c r="F286" s="1"/>
    </row>
    <row r="289" spans="1:12" s="23" customFormat="1" x14ac:dyDescent="0.2">
      <c r="B289" s="23" t="s">
        <v>286</v>
      </c>
      <c r="C289" s="24"/>
      <c r="D289" s="63" t="s">
        <v>289</v>
      </c>
      <c r="E289" s="63" t="s">
        <v>474</v>
      </c>
      <c r="F289" s="63" t="s">
        <v>478</v>
      </c>
    </row>
    <row r="290" spans="1:12" x14ac:dyDescent="0.2">
      <c r="A290" s="124">
        <f>ENVIRONMENT!C75</f>
        <v>0</v>
      </c>
      <c r="B290" s="125">
        <f>IF(A290="0 - Impossible to judge project relevance to this subdimension","0",IF(A290="1 - not at all relevant",1,IF(A290=2,2,IF(A290=3,3,IF(A290=4,4,IF(A290="5 - somewhat relevant",5,IF(A290=6,6,IF(A290=7,7,IF(A290=8,8,IF(A290=9,9,IF(A290="10 - Very highly relevant",10,0)))))))))))</f>
        <v>0</v>
      </c>
      <c r="C290" s="24"/>
      <c r="D290" s="63" t="s">
        <v>290</v>
      </c>
      <c r="E290" s="63" t="s">
        <v>475</v>
      </c>
      <c r="F290" s="63" t="s">
        <v>479</v>
      </c>
    </row>
    <row r="291" spans="1:12" x14ac:dyDescent="0.2">
      <c r="C291" s="24"/>
      <c r="D291" s="63" t="s">
        <v>291</v>
      </c>
      <c r="E291" s="63" t="s">
        <v>476</v>
      </c>
      <c r="F291" s="1"/>
    </row>
    <row r="292" spans="1:12" x14ac:dyDescent="0.2">
      <c r="C292" s="24"/>
      <c r="D292" s="63" t="s">
        <v>292</v>
      </c>
      <c r="E292" s="1" t="s">
        <v>477</v>
      </c>
    </row>
    <row r="293" spans="1:12" x14ac:dyDescent="0.2">
      <c r="C293" s="24"/>
      <c r="D293" s="1" t="s">
        <v>288</v>
      </c>
    </row>
    <row r="294" spans="1:12" x14ac:dyDescent="0.2">
      <c r="C294" s="24"/>
    </row>
    <row r="295" spans="1:12" x14ac:dyDescent="0.2">
      <c r="C295" s="24"/>
    </row>
    <row r="296" spans="1:12" x14ac:dyDescent="0.2">
      <c r="C296" s="24"/>
    </row>
    <row r="297" spans="1:12" x14ac:dyDescent="0.2">
      <c r="C297" s="24"/>
    </row>
    <row r="298" spans="1:12" x14ac:dyDescent="0.2">
      <c r="A298" s="23" t="s">
        <v>64</v>
      </c>
      <c r="B298" s="23" t="s">
        <v>293</v>
      </c>
      <c r="D298" s="3" t="s">
        <v>11</v>
      </c>
      <c r="E298" s="3"/>
      <c r="F298" s="3"/>
      <c r="G298" s="22"/>
      <c r="H298" s="22"/>
      <c r="I298" s="22"/>
      <c r="J298" s="22"/>
      <c r="K298" s="22"/>
      <c r="L298" s="22"/>
    </row>
    <row r="299" spans="1:12" x14ac:dyDescent="0.2">
      <c r="A299" s="124">
        <f>ENVIRONMENT!C93</f>
        <v>0</v>
      </c>
      <c r="B299" s="125">
        <f>IF(A299="0 - Impossible to judge project relevance to this subdimension","0",IF(A299="1 - not at all relevant",1,IF(A299=2,2,IF(A299=3,3,IF(A299=4,4,IF(A299="5 - somewhat relevant",5,IF(A299=6,6,IF(A299=7,7,IF(A299=8,8,IF(A299=9,9,IF(A299="10 - Very highly relevant",10,0)))))))))))</f>
        <v>0</v>
      </c>
      <c r="D299" s="3" t="s">
        <v>15</v>
      </c>
      <c r="E299" s="3" t="s">
        <v>16</v>
      </c>
      <c r="F299" s="3" t="s">
        <v>17</v>
      </c>
      <c r="G299" s="22"/>
      <c r="H299" s="22"/>
      <c r="I299" s="22"/>
      <c r="J299" s="22"/>
      <c r="K299" s="22"/>
      <c r="L299" s="22"/>
    </row>
    <row r="300" spans="1:12" s="23" customFormat="1" x14ac:dyDescent="0.2">
      <c r="C300" s="24"/>
      <c r="D300" s="63" t="s">
        <v>294</v>
      </c>
      <c r="E300" s="63" t="s">
        <v>299</v>
      </c>
      <c r="F300" s="63" t="s">
        <v>300</v>
      </c>
    </row>
    <row r="301" spans="1:12" x14ac:dyDescent="0.2">
      <c r="C301" s="24"/>
      <c r="D301" s="63" t="s">
        <v>668</v>
      </c>
      <c r="E301" s="63" t="s">
        <v>673</v>
      </c>
      <c r="F301" s="63" t="s">
        <v>301</v>
      </c>
    </row>
    <row r="302" spans="1:12" x14ac:dyDescent="0.2">
      <c r="C302" s="24"/>
      <c r="D302" s="63" t="s">
        <v>295</v>
      </c>
      <c r="E302" s="63" t="s">
        <v>674</v>
      </c>
      <c r="F302" s="63" t="s">
        <v>302</v>
      </c>
    </row>
    <row r="303" spans="1:12" x14ac:dyDescent="0.2">
      <c r="C303" s="24"/>
      <c r="D303" s="63" t="s">
        <v>296</v>
      </c>
      <c r="E303" s="63" t="s">
        <v>675</v>
      </c>
      <c r="F303" s="63" t="s">
        <v>681</v>
      </c>
    </row>
    <row r="304" spans="1:12" x14ac:dyDescent="0.2">
      <c r="C304" s="24"/>
      <c r="D304" s="63" t="s">
        <v>297</v>
      </c>
      <c r="E304" s="63" t="s">
        <v>676</v>
      </c>
      <c r="F304" s="63" t="s">
        <v>682</v>
      </c>
    </row>
    <row r="305" spans="1:6" x14ac:dyDescent="0.2">
      <c r="C305" s="24"/>
      <c r="D305" s="63" t="s">
        <v>298</v>
      </c>
      <c r="E305" s="63" t="s">
        <v>677</v>
      </c>
      <c r="F305" s="63" t="s">
        <v>683</v>
      </c>
    </row>
    <row r="306" spans="1:6" x14ac:dyDescent="0.2">
      <c r="C306" s="24"/>
      <c r="D306" s="63" t="s">
        <v>669</v>
      </c>
      <c r="E306" s="63" t="s">
        <v>678</v>
      </c>
      <c r="F306" s="63" t="s">
        <v>684</v>
      </c>
    </row>
    <row r="307" spans="1:6" x14ac:dyDescent="0.2">
      <c r="C307" s="24"/>
      <c r="D307" s="63" t="s">
        <v>670</v>
      </c>
      <c r="E307" s="63" t="s">
        <v>679</v>
      </c>
      <c r="F307" s="63" t="s">
        <v>685</v>
      </c>
    </row>
    <row r="308" spans="1:6" x14ac:dyDescent="0.2">
      <c r="C308" s="24"/>
      <c r="D308" s="63" t="s">
        <v>671</v>
      </c>
      <c r="E308" s="63" t="s">
        <v>672</v>
      </c>
      <c r="F308" s="63" t="s">
        <v>686</v>
      </c>
    </row>
    <row r="309" spans="1:6" x14ac:dyDescent="0.2">
      <c r="D309" s="63" t="s">
        <v>667</v>
      </c>
      <c r="E309" s="1"/>
      <c r="F309" s="63" t="s">
        <v>687</v>
      </c>
    </row>
    <row r="310" spans="1:6" x14ac:dyDescent="0.2">
      <c r="D310" s="1"/>
      <c r="F310" s="63" t="s">
        <v>680</v>
      </c>
    </row>
    <row r="311" spans="1:6" x14ac:dyDescent="0.2">
      <c r="F311" s="63"/>
    </row>
    <row r="312" spans="1:6" x14ac:dyDescent="0.2">
      <c r="F312" s="1"/>
    </row>
    <row r="314" spans="1:6" s="35" customFormat="1" ht="16.5" customHeight="1" x14ac:dyDescent="0.25">
      <c r="A314" s="35" t="s">
        <v>350</v>
      </c>
    </row>
    <row r="317" spans="1:6" x14ac:dyDescent="0.2">
      <c r="A317" s="21" t="s">
        <v>335</v>
      </c>
      <c r="B317" s="21" t="s">
        <v>485</v>
      </c>
    </row>
    <row r="318" spans="1:6" x14ac:dyDescent="0.2">
      <c r="A318" s="21" t="s">
        <v>336</v>
      </c>
      <c r="B318" s="21" t="s">
        <v>486</v>
      </c>
    </row>
    <row r="320" spans="1:6" x14ac:dyDescent="0.2">
      <c r="A320" s="21" t="s">
        <v>337</v>
      </c>
    </row>
    <row r="321" spans="1:1" x14ac:dyDescent="0.2">
      <c r="A321" s="21" t="s">
        <v>338</v>
      </c>
    </row>
    <row r="323" spans="1:1" x14ac:dyDescent="0.2">
      <c r="A323" s="21" t="s">
        <v>339</v>
      </c>
    </row>
    <row r="324" spans="1:1" x14ac:dyDescent="0.2">
      <c r="A324" s="21" t="s">
        <v>340</v>
      </c>
    </row>
    <row r="326" spans="1:1" x14ac:dyDescent="0.2">
      <c r="A326" s="21" t="s">
        <v>341</v>
      </c>
    </row>
    <row r="327" spans="1:1" x14ac:dyDescent="0.2">
      <c r="A327" s="21" t="s">
        <v>342</v>
      </c>
    </row>
    <row r="329" spans="1:1" x14ac:dyDescent="0.2">
      <c r="A329" s="21" t="s">
        <v>343</v>
      </c>
    </row>
    <row r="330" spans="1:1" x14ac:dyDescent="0.2">
      <c r="A330" s="21" t="s">
        <v>344</v>
      </c>
    </row>
    <row r="331" spans="1:1" x14ac:dyDescent="0.2">
      <c r="A331" s="21" t="s">
        <v>345</v>
      </c>
    </row>
    <row r="332" spans="1:1" x14ac:dyDescent="0.2">
      <c r="A332" s="21" t="s">
        <v>346</v>
      </c>
    </row>
    <row r="334" spans="1:1" x14ac:dyDescent="0.2">
      <c r="A334" s="21" t="s">
        <v>347</v>
      </c>
    </row>
    <row r="335" spans="1:1" x14ac:dyDescent="0.2">
      <c r="A335" s="21" t="s">
        <v>348</v>
      </c>
    </row>
    <row r="336" spans="1:1" x14ac:dyDescent="0.2">
      <c r="A336" s="21" t="s">
        <v>349</v>
      </c>
    </row>
    <row r="337" spans="1:1" x14ac:dyDescent="0.2">
      <c r="A337" s="21" t="s">
        <v>346</v>
      </c>
    </row>
    <row r="340" spans="1:1" s="35" customFormat="1" ht="16.5" customHeight="1" x14ac:dyDescent="0.25">
      <c r="A340" s="35" t="s">
        <v>351</v>
      </c>
    </row>
    <row r="342" spans="1:1" x14ac:dyDescent="0.2">
      <c r="A342" s="21" t="s">
        <v>850</v>
      </c>
    </row>
    <row r="343" spans="1:1" x14ac:dyDescent="0.2">
      <c r="A343" s="21" t="s">
        <v>851</v>
      </c>
    </row>
    <row r="344" spans="1:1" x14ac:dyDescent="0.2">
      <c r="A344" s="21" t="s">
        <v>852</v>
      </c>
    </row>
    <row r="345" spans="1:1" x14ac:dyDescent="0.2">
      <c r="A345" s="21" t="s">
        <v>853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EVALUATION RESULTS</vt:lpstr>
      <vt:lpstr>PROJECT</vt:lpstr>
      <vt:lpstr>PROCESS AND CONTEXT</vt:lpstr>
      <vt:lpstr>GOVERNANCE</vt:lpstr>
      <vt:lpstr>ENVIRONMENT</vt:lpstr>
      <vt:lpstr>HUMAN RIGHTS</vt:lpstr>
      <vt:lpstr>GENDER</vt:lpstr>
      <vt:lpstr>DATA</vt:lpstr>
      <vt:lpstr>LIST</vt:lpstr>
      <vt:lpstr>LIST!_Hlk498526551</vt:lpstr>
      <vt:lpstr>High</vt:lpstr>
      <vt:lpstr>None</vt:lpstr>
      <vt:lpstr>'EVALUATION RESULTS'!Oblast_tisku</vt:lpstr>
      <vt:lpstr>'PROCESS AND CONTEXT'!Oblast_tisku</vt:lpstr>
      <vt:lpstr>PROJECT!Oblast_tisku</vt:lpstr>
      <vt:lpstr>Partial</vt:lpstr>
      <vt:lpstr>Partial_I</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odurda</dc:creator>
  <cp:lastModifiedBy>odurda</cp:lastModifiedBy>
  <cp:lastPrinted>2017-11-21T08:03:41Z</cp:lastPrinted>
  <dcterms:created xsi:type="dcterms:W3CDTF">2016-11-11T09:41:24Z</dcterms:created>
  <dcterms:modified xsi:type="dcterms:W3CDTF">2017-11-21T08:04:15Z</dcterms:modified>
</cp:coreProperties>
</file>